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81DA92AD-9DF3-474A-A915-2481A604E8CC}" xr6:coauthVersionLast="47" xr6:coauthVersionMax="47" xr10:uidLastSave="{00000000-0000-0000-0000-000000000000}"/>
  <bookViews>
    <workbookView xWindow="-120" yWindow="-120" windowWidth="29040" windowHeight="1572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特定費用準備金" sheetId="47" r:id="rId17"/>
    <sheet name="NBA貸付261" sheetId="32" r:id="rId18"/>
    <sheet name="NSF決算" sheetId="28" r:id="rId19"/>
    <sheet name="NSF収益実績表" sheetId="46" state="hidden" r:id="rId20"/>
    <sheet name="Sheet10" sheetId="42" r:id="rId21"/>
    <sheet name="Sheet11" sheetId="43" r:id="rId22"/>
    <sheet name="担当者名簿" sheetId="31" state="hidden" r:id="rId23"/>
    <sheet name="Sheet1" sheetId="30" state="hidden" r:id="rId24"/>
  </sheets>
  <definedNames>
    <definedName name="junc" localSheetId="19">#REF!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2">担当者名簿!$A$2:$L$37</definedName>
    <definedName name="tes" localSheetId="7">#REF!</definedName>
    <definedName name="tes">#REF!</definedName>
  </definedNames>
  <calcPr calcId="191029"/>
</workbook>
</file>

<file path=xl/calcChain.xml><?xml version="1.0" encoding="utf-8"?>
<calcChain xmlns="http://schemas.openxmlformats.org/spreadsheetml/2006/main">
  <c r="D673" i="28" l="1"/>
  <c r="E673" i="28" s="1"/>
  <c r="D672" i="28"/>
  <c r="E672" i="28" s="1"/>
  <c r="E657" i="28"/>
  <c r="E649" i="28"/>
  <c r="E648" i="28"/>
  <c r="E650" i="28" s="1"/>
  <c r="E643" i="28"/>
  <c r="E642" i="28"/>
  <c r="E641" i="28"/>
  <c r="E640" i="28"/>
  <c r="E639" i="28"/>
  <c r="E638" i="28"/>
  <c r="D662" i="28" s="1"/>
  <c r="E637" i="28"/>
  <c r="E636" i="28"/>
  <c r="D661" i="28" s="1"/>
  <c r="D664" i="28" s="1"/>
  <c r="E635" i="28"/>
  <c r="E634" i="28"/>
  <c r="E633" i="28"/>
  <c r="D655" i="28" s="1"/>
  <c r="D658" i="28" s="1"/>
  <c r="E632" i="28"/>
  <c r="E656" i="28" s="1"/>
  <c r="E631" i="28"/>
  <c r="E627" i="28"/>
  <c r="E654" i="28" s="1"/>
  <c r="E626" i="28"/>
  <c r="E625" i="28"/>
  <c r="E624" i="28"/>
  <c r="E623" i="28"/>
  <c r="E622" i="28"/>
  <c r="E660" i="28" s="1"/>
  <c r="E664" i="28" s="1"/>
  <c r="E621" i="28"/>
  <c r="E620" i="28"/>
  <c r="E619" i="28"/>
  <c r="E618" i="28"/>
  <c r="E628" i="28" s="1"/>
  <c r="E111" i="16"/>
  <c r="E112" i="16"/>
  <c r="E404" i="15"/>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00" i="15"/>
  <c r="E401" i="15"/>
  <c r="E403" i="15" s="1"/>
  <c r="E300" i="12"/>
  <c r="O24" i="2"/>
  <c r="O26" i="2"/>
  <c r="O14" i="2"/>
  <c r="O25" i="2"/>
  <c r="N49" i="2" s="1"/>
  <c r="N59" i="2"/>
  <c r="B8" i="47"/>
  <c r="L1515" i="1"/>
  <c r="N5" i="47"/>
  <c r="M5" i="47"/>
  <c r="G2" i="47"/>
  <c r="X4" i="24"/>
  <c r="W4" i="24"/>
  <c r="V4" i="24"/>
  <c r="U4" i="24"/>
  <c r="T4" i="24"/>
  <c r="S4" i="24"/>
  <c r="R4" i="24"/>
  <c r="Q4" i="24"/>
  <c r="P4" i="24"/>
  <c r="O4" i="24"/>
  <c r="N4" i="24"/>
  <c r="M4" i="24"/>
  <c r="L4" i="24"/>
  <c r="L1623" i="1"/>
  <c r="L1624" i="1"/>
  <c r="L1625" i="1"/>
  <c r="L1626" i="1" s="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C664" i="28" l="1"/>
  <c r="E658" i="28"/>
  <c r="C658" i="28" s="1"/>
  <c r="E644" i="28"/>
  <c r="E651" i="28" s="1"/>
  <c r="E666" i="28" s="1"/>
  <c r="E669" i="28" s="1"/>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60" i="2" l="1"/>
  <c r="O60"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O59" i="2"/>
  <c r="J40" i="2"/>
  <c r="J41" i="2"/>
  <c r="J42" i="2"/>
  <c r="J43" i="2"/>
  <c r="J44" i="2"/>
  <c r="J45" i="2"/>
  <c r="J46" i="2"/>
  <c r="J47"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9" i="2" s="1"/>
  <c r="E92" i="18"/>
  <c r="J423" i="28" l="1"/>
  <c r="J424" i="28"/>
  <c r="J417" i="28"/>
  <c r="J395" i="28"/>
  <c r="I421" i="28"/>
  <c r="I422" i="28"/>
  <c r="I425" i="28"/>
  <c r="J420" i="28"/>
  <c r="J411" i="28"/>
  <c r="E93" i="16"/>
  <c r="J429" i="28" l="1"/>
  <c r="J432" i="28" s="1"/>
  <c r="O36"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5"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2" i="2"/>
  <c r="O13"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5" i="20"/>
  <c r="E146" i="20" s="1"/>
  <c r="E147" i="20" s="1"/>
  <c r="E148" i="20" s="1"/>
  <c r="E149" i="20" s="1"/>
  <c r="E150" i="20" s="1"/>
  <c r="E151" i="20" s="1"/>
  <c r="E152" i="20" s="1"/>
  <c r="E153" i="20" s="1"/>
  <c r="E154" i="20" s="1"/>
  <c r="E155" i="20" s="1"/>
  <c r="E156" i="20" s="1"/>
  <c r="E157" i="20" s="1"/>
  <c r="E158" i="20" s="1"/>
  <c r="K144" i="20"/>
  <c r="K145" i="20"/>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E86" i="19" s="1"/>
  <c r="E87" i="19" s="1"/>
  <c r="E88" i="19" s="1"/>
  <c r="E89" i="19" s="1"/>
  <c r="E90" i="19" s="1"/>
  <c r="K85" i="19"/>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9" i="18"/>
  <c r="E110" i="18" s="1"/>
  <c r="E111" i="18" s="1"/>
  <c r="E112" i="18" s="1"/>
  <c r="K108" i="18"/>
  <c r="K109" i="18"/>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3" i="17"/>
  <c r="K82"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s="1"/>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60" i="14"/>
  <c r="E261" i="14" s="1"/>
  <c r="E262" i="14" s="1"/>
  <c r="E263" i="14" s="1"/>
  <c r="E264" i="14" s="1"/>
  <c r="E265" i="14" s="1"/>
  <c r="E266" i="14" s="1"/>
  <c r="E267" i="14" s="1"/>
  <c r="E268" i="14" s="1"/>
  <c r="E269" i="14" s="1"/>
  <c r="E270" i="14" s="1"/>
  <c r="E271" i="14" s="1"/>
  <c r="E272" i="14" s="1"/>
  <c r="E273" i="14" s="1"/>
  <c r="E274" i="14" s="1"/>
  <c r="E275" i="14" s="1"/>
  <c r="E276" i="14" s="1"/>
  <c r="K259" i="14"/>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2" i="12"/>
  <c r="E303" i="12" s="1"/>
  <c r="E304" i="12" s="1"/>
  <c r="E305" i="12" s="1"/>
  <c r="E306" i="12" s="1"/>
  <c r="E307" i="12" s="1"/>
  <c r="E308" i="12" s="1"/>
  <c r="E309" i="12" s="1"/>
  <c r="K294" i="12"/>
  <c r="K295" i="12"/>
  <c r="K296" i="12"/>
  <c r="K297" i="12"/>
  <c r="K298" i="12"/>
  <c r="K299" i="12"/>
  <c r="K300" i="12"/>
  <c r="K302" i="12"/>
  <c r="K303" i="12"/>
  <c r="K304" i="12"/>
  <c r="K305" i="12"/>
  <c r="K306" i="12"/>
  <c r="K307" i="12"/>
  <c r="K308" i="12"/>
  <c r="K309" i="12"/>
  <c r="E310" i="12"/>
  <c r="E311" i="12" s="1"/>
  <c r="E312" i="12" s="1"/>
  <c r="K310" i="12"/>
  <c r="K311" i="12"/>
  <c r="K312" i="12"/>
  <c r="E313" i="12"/>
  <c r="E314" i="12" s="1"/>
  <c r="E315" i="12" s="1"/>
  <c r="E316" i="12" s="1"/>
  <c r="E317" i="12" s="1"/>
  <c r="E318" i="12" s="1"/>
  <c r="E319" i="12" s="1"/>
  <c r="E320" i="12" s="1"/>
  <c r="E321" i="12" s="1"/>
  <c r="E322" i="12" s="1"/>
  <c r="E323" i="12" s="1"/>
  <c r="E324" i="12" s="1"/>
  <c r="E325" i="12" s="1"/>
  <c r="E326" i="12" s="1"/>
  <c r="E327" i="12" s="1"/>
  <c r="E328" i="12" s="1"/>
  <c r="E329" i="12" s="1"/>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5" i="2"/>
  <c r="O6" i="2"/>
  <c r="O7" i="2"/>
  <c r="O8" i="2"/>
  <c r="O9" i="2"/>
  <c r="O10" i="2"/>
  <c r="O11" i="2"/>
  <c r="O18" i="2"/>
  <c r="O19" i="2"/>
  <c r="O20" i="2"/>
  <c r="O21" i="2"/>
  <c r="O22" i="2"/>
  <c r="O23" i="2"/>
  <c r="N48" i="2" s="1"/>
  <c r="N51" i="2" s="1"/>
  <c r="O27" i="2"/>
  <c r="O28" i="2"/>
  <c r="O29" i="2"/>
  <c r="O30"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O31" i="2" l="1"/>
  <c r="N42" i="2"/>
  <c r="N45" i="2" s="1"/>
  <c r="O43" i="2"/>
  <c r="O41" i="2"/>
  <c r="O15" i="2"/>
  <c r="O47" i="2"/>
  <c r="O51" i="2" s="1"/>
  <c r="M51" i="2" s="1"/>
  <c r="D425" i="28"/>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4" i="2"/>
  <c r="K281" i="28"/>
  <c r="K292" i="28" s="1"/>
  <c r="E424" i="28"/>
  <c r="K226" i="12"/>
  <c r="K227" i="12" s="1"/>
  <c r="K228" i="12" s="1"/>
  <c r="K229" i="12" s="1"/>
  <c r="K217" i="12"/>
  <c r="K218" i="12" s="1"/>
  <c r="K219" i="12" s="1"/>
  <c r="K220" i="12" s="1"/>
  <c r="K221" i="12" s="1"/>
  <c r="K222" i="12" s="1"/>
  <c r="E411" i="28"/>
  <c r="N282" i="24"/>
  <c r="N354" i="24"/>
  <c r="E30" i="28"/>
  <c r="E262" i="28"/>
  <c r="E370" i="28"/>
  <c r="D367" i="28"/>
  <c r="O37" i="2"/>
  <c r="D260" i="28"/>
  <c r="E366" i="28"/>
  <c r="N1056" i="24"/>
  <c r="N974" i="24" s="1"/>
  <c r="N890" i="24" s="1"/>
  <c r="N810" i="24"/>
  <c r="N576" i="24"/>
  <c r="E423" i="28"/>
  <c r="E136" i="28"/>
  <c r="E106" i="28"/>
  <c r="D317" i="28"/>
  <c r="E198" i="28"/>
  <c r="E312" i="28"/>
  <c r="E207" i="28"/>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O45" i="2" l="1"/>
  <c r="M45" i="2" s="1"/>
  <c r="O38" i="2"/>
  <c r="O53" i="2" s="1"/>
  <c r="O56" i="2" s="1"/>
  <c r="E179" i="28"/>
  <c r="E87" i="28"/>
  <c r="E148" i="28"/>
  <c r="E118" i="28"/>
  <c r="E321" i="28"/>
  <c r="E324" i="28" s="1"/>
  <c r="E211" i="28"/>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 r="L1600" i="1" s="1"/>
  <c r="L1601" i="1" s="1"/>
  <c r="L1602" i="1" s="1"/>
  <c r="L1603" i="1" s="1"/>
  <c r="L1604" i="1" s="1"/>
  <c r="L1605" i="1" s="1"/>
  <c r="L1606" i="1" s="1"/>
  <c r="L1607" i="1" s="1"/>
  <c r="L1608" i="1" s="1"/>
  <c r="L1609" i="1" s="1"/>
  <c r="L1610" i="1" s="1"/>
  <c r="L1611" i="1" s="1"/>
  <c r="L1612" i="1" s="1"/>
  <c r="L1613" i="1" s="1"/>
  <c r="L1614" i="1" s="1"/>
  <c r="L1615" i="1" s="1"/>
  <c r="L1616" i="1" s="1"/>
  <c r="L1617" i="1" s="1"/>
  <c r="L1618" i="1" s="1"/>
  <c r="L1619" i="1" s="1"/>
  <c r="L1620" i="1" s="1"/>
  <c r="L1621" i="1" s="1"/>
  <c r="L1622" i="1" s="1"/>
</calcChain>
</file>

<file path=xl/sharedStrings.xml><?xml version="1.0" encoding="utf-8"?>
<sst xmlns="http://schemas.openxmlformats.org/spreadsheetml/2006/main" count="13448" uniqueCount="3878">
  <si>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</si>
  <si>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</si>
  <si>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</si>
  <si>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</si>
  <si>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</si>
  <si>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</si>
  <si>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</si>
  <si>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</si>
  <si>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</si>
  <si>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</si>
  <si>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</si>
  <si>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</si>
  <si>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</si>
  <si>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</si>
  <si>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</si>
  <si>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</si>
  <si>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</si>
  <si>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</si>
  <si>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</si>
  <si>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</si>
  <si>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</si>
  <si>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</si>
  <si>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</si>
  <si>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</si>
  <si>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</si>
  <si>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</si>
  <si>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</si>
  <si>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</si>
  <si>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</si>
  <si>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</si>
  <si>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</si>
  <si>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</si>
  <si>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</si>
  <si>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</si>
  <si>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</si>
  <si>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</si>
  <si>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</si>
  <si>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</si>
  <si>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</si>
  <si>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</si>
  <si>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</si>
  <si>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</si>
  <si>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</si>
  <si>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</si>
  <si>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</si>
  <si>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</si>
  <si>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</si>
  <si>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</si>
  <si>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</si>
  <si>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</si>
  <si>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</si>
  <si>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</si>
  <si>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</si>
  <si>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</si>
  <si>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</si>
  <si>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</si>
  <si>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</si>
  <si>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</si>
  <si>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</si>
  <si>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</si>
  <si>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</si>
  <si>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</si>
  <si>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</si>
  <si>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</si>
  <si>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</si>
  <si>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</si>
  <si>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</si>
  <si>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</si>
  <si>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</si>
  <si>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</si>
  <si>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</si>
  <si>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</si>
  <si>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</si>
  <si>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</si>
  <si>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</si>
  <si>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</si>
  <si>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</si>
  <si>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</si>
  <si>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</si>
  <si>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</si>
  <si>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</si>
  <si>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</si>
  <si>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</si>
  <si>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</si>
  <si>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</si>
  <si>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</si>
  <si>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</si>
  <si>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</si>
  <si>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</si>
  <si>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</si>
  <si>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</si>
  <si>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</si>
  <si>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</si>
  <si>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</si>
  <si>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</si>
  <si>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</si>
  <si>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</si>
  <si>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</si>
  <si>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</si>
  <si>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</si>
  <si>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</si>
  <si>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</si>
  <si>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</si>
  <si>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</si>
  <si>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</si>
  <si>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</si>
  <si>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</si>
  <si>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</si>
  <si>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</si>
  <si>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</si>
  <si>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</si>
  <si>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</si>
  <si>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</si>
  <si>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</si>
  <si>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</si>
  <si>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</si>
  <si>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</si>
  <si>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</si>
  <si>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</si>
  <si>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</si>
  <si>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</si>
  <si>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</si>
  <si>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</si>
  <si>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</si>
  <si>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</si>
  <si>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</si>
  <si>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</si>
  <si>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</si>
  <si>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</si>
  <si>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</si>
  <si>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</si>
  <si>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</si>
  <si>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</si>
  <si>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</si>
  <si>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</si>
  <si>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</si>
  <si>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</si>
  <si>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</si>
  <si>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</si>
  <si>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</si>
  <si>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</si>
  <si>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</si>
  <si>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</si>
  <si>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</si>
  <si>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</si>
  <si>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</si>
  <si>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</si>
  <si>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</si>
  <si>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</si>
  <si>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</si>
  <si>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</si>
  <si>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</si>
  <si>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</si>
  <si>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</si>
  <si>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</si>
  <si>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</si>
  <si>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</si>
  <si>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</si>
  <si>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</si>
  <si>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</si>
  <si>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</si>
  <si>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</si>
  <si>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</si>
  <si>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</si>
  <si>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</si>
  <si>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</si>
  <si>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</si>
  <si>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</si>
  <si>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</si>
  <si>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</si>
  <si>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</si>
  <si>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</si>
  <si>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</si>
  <si>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</si>
  <si>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</si>
  <si>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</si>
  <si>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</si>
  <si>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</si>
  <si>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</si>
  <si>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</si>
  <si>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</si>
  <si>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</si>
  <si>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</si>
  <si>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</si>
  <si>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</si>
  <si>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</si>
  <si>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</si>
  <si>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</si>
  <si>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</si>
  <si>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</si>
  <si>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</si>
  <si>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</si>
  <si>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</si>
  <si>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</si>
  <si>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</si>
  <si>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</si>
  <si>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</si>
  <si>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</si>
  <si>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</si>
  <si>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</si>
  <si>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</si>
  <si>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</si>
  <si>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</si>
  <si>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</si>
  <si>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</si>
  <si>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</si>
  <si>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</si>
  <si>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</si>
  <si>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</si>
  <si>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</si>
  <si>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</si>
  <si>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</si>
  <si>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</si>
  <si>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</si>
  <si>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</si>
  <si>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</si>
  <si>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</si>
  <si>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</si>
  <si>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</si>
  <si>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</si>
  <si>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</si>
  <si>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</si>
  <si>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</si>
  <si>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</si>
  <si>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</si>
  <si>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</si>
  <si>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</si>
  <si>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</si>
  <si>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</si>
  <si>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</si>
  <si>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</si>
  <si>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</si>
  <si>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</si>
  <si>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</si>
  <si>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</si>
  <si>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</si>
  <si>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</si>
  <si>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</si>
  <si>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</si>
  <si>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</si>
  <si>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</si>
  <si>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</si>
  <si>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</si>
  <si>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</si>
  <si>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</si>
  <si>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</si>
  <si>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</si>
  <si>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</si>
  <si>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</si>
  <si>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</si>
  <si>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</si>
  <si>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</si>
  <si>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</si>
  <si>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</si>
  <si>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</si>
  <si>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</si>
  <si>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</si>
  <si>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</si>
  <si>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</si>
  <si>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</si>
  <si>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</si>
  <si>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</si>
  <si>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</si>
  <si>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</si>
  <si>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</si>
  <si>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</si>
  <si>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</si>
  <si>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</si>
  <si>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</si>
  <si>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</si>
  <si>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</si>
  <si>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</si>
  <si>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</si>
  <si>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</si>
  <si>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</si>
  <si>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</si>
  <si>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</si>
  <si>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</si>
  <si>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</si>
  <si>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</si>
  <si>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</si>
  <si>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</si>
  <si>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</si>
  <si>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</si>
  <si>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</si>
  <si>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</si>
  <si>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</si>
  <si>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</si>
  <si>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</si>
  <si>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</si>
  <si>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</si>
  <si>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</si>
  <si>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</si>
  <si>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</si>
  <si>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</si>
  <si>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</si>
  <si>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</si>
  <si>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</si>
  <si>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</si>
  <si>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</si>
  <si>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</si>
  <si>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</si>
  <si>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</si>
  <si>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</si>
  <si>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</si>
  <si>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</si>
  <si>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</si>
  <si>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</si>
  <si>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</si>
  <si>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</si>
  <si>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</si>
  <si>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</si>
  <si>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</si>
  <si>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</si>
  <si>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</si>
  <si>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</si>
  <si>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</si>
  <si>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</si>
  <si>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</si>
  <si>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</si>
  <si>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</si>
  <si>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</si>
  <si>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</si>
  <si>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</si>
  <si>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</si>
  <si>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</si>
  <si>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</si>
  <si>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</si>
  <si>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</si>
  <si>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</si>
  <si>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</si>
  <si>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</si>
  <si>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</si>
  <si>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</si>
  <si>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</si>
  <si>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</si>
  <si>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</si>
  <si>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</si>
  <si>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</si>
  <si>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</si>
  <si>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</si>
  <si>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</si>
  <si>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</si>
  <si>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</si>
  <si>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</si>
  <si>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</si>
  <si>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</si>
  <si>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</si>
  <si>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</si>
  <si>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</si>
  <si>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</si>
  <si>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</si>
  <si>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</si>
  <si>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</si>
  <si>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</si>
  <si>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</si>
  <si>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</si>
  <si>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</si>
  <si>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</si>
  <si>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</si>
  <si>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</si>
  <si>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</si>
  <si>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</si>
  <si>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</si>
  <si>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</si>
  <si>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</si>
  <si>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</si>
  <si>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</si>
  <si>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</si>
  <si>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</si>
  <si>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</si>
  <si>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</si>
  <si>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</si>
  <si>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</si>
  <si>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</si>
  <si>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</si>
  <si>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</si>
  <si>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</si>
  <si>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</si>
  <si>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</si>
  <si>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</si>
  <si>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</si>
  <si>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</si>
  <si>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</si>
  <si>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</si>
  <si>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</si>
  <si>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</si>
  <si>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</si>
  <si>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</si>
  <si>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</si>
  <si>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</si>
  <si>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</si>
  <si>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</si>
  <si>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</si>
  <si>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</si>
  <si>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</si>
  <si>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</si>
  <si>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</si>
  <si>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</si>
  <si>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</si>
  <si>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</si>
  <si>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</si>
  <si>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</si>
  <si>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</si>
  <si>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</si>
  <si>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</si>
  <si>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</si>
  <si>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</si>
  <si>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</si>
  <si>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</si>
  <si>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</si>
  <si>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</si>
  <si>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</si>
  <si>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</si>
  <si>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</si>
  <si>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</si>
  <si>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</si>
  <si>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</si>
  <si>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</si>
  <si>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</si>
  <si>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</si>
  <si>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</si>
  <si>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</si>
  <si>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</si>
  <si>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</si>
  <si>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</si>
  <si>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</si>
  <si>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</si>
  <si>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</si>
  <si>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</si>
  <si>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</si>
  <si>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</si>
  <si>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</si>
  <si>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</si>
  <si>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</si>
  <si>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</si>
  <si>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</si>
  <si>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</si>
  <si>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</si>
  <si>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</si>
  <si>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</si>
  <si>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</si>
  <si>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</si>
  <si>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</si>
  <si>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</si>
  <si>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</si>
  <si>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</si>
  <si>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</si>
  <si>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</si>
  <si>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</si>
  <si>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</si>
  <si>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</si>
  <si>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</si>
  <si>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</si>
  <si>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</si>
  <si>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</si>
  <si>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</si>
  <si>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</si>
  <si>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</si>
  <si>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</si>
  <si>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</si>
  <si>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</si>
  <si>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</si>
  <si>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</si>
  <si>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</si>
  <si>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</si>
  <si>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</si>
  <si>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</si>
  <si>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</si>
  <si>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</si>
  <si>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</si>
  <si>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</si>
  <si>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</si>
  <si>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</si>
  <si>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</si>
  <si>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</si>
  <si>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</si>
  <si>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</si>
  <si>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</si>
  <si>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</si>
  <si>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</si>
  <si>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</si>
  <si>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</si>
  <si>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</si>
  <si>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</si>
  <si>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</si>
  <si>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</si>
  <si>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</si>
  <si>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</si>
  <si>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</si>
  <si>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</si>
  <si>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</si>
  <si>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</si>
  <si>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</si>
  <si>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</si>
  <si>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</si>
  <si>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</si>
  <si>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</si>
  <si>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</si>
  <si>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</si>
  <si>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</si>
  <si>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</si>
  <si>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</si>
  <si>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</si>
  <si>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</si>
  <si>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</si>
  <si>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</si>
  <si>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</si>
  <si>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</si>
  <si>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</si>
  <si>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</si>
  <si>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</si>
  <si>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</si>
  <si>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</si>
  <si>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</si>
  <si>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</si>
  <si>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</si>
  <si>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</si>
  <si>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</si>
  <si>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</si>
  <si>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</si>
  <si>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</si>
  <si>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</si>
  <si>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</si>
  <si>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</si>
  <si>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</si>
  <si>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</si>
  <si>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</si>
  <si>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</si>
  <si>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</si>
  <si>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</si>
  <si>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</si>
  <si>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</si>
  <si>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</si>
  <si>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</si>
  <si>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</si>
  <si>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</si>
  <si>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</si>
  <si>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</si>
  <si>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</si>
  <si>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</si>
  <si>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</si>
  <si>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</si>
  <si>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</si>
  <si>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</si>
  <si>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</si>
  <si>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</si>
  <si>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</si>
  <si>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</si>
  <si>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</si>
  <si>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</si>
  <si>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</si>
  <si>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</si>
  <si>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</si>
  <si>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</si>
  <si>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</si>
  <si>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</si>
  <si>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</si>
  <si>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</si>
  <si>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</si>
  <si>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</si>
  <si>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</si>
  <si>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</si>
  <si>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</si>
  <si>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</si>
  <si>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</si>
  <si>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</si>
  <si>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</si>
  <si>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</si>
  <si>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</si>
  <si>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</si>
  <si>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</si>
  <si>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</si>
  <si>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</si>
  <si>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</si>
  <si>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</si>
  <si>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</si>
  <si>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</si>
  <si>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</si>
  <si>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</si>
  <si>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</si>
  <si>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</si>
  <si>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</si>
  <si>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</si>
  <si>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</si>
  <si>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</si>
  <si>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</si>
  <si>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</si>
  <si>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</si>
  <si>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</si>
  <si>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</si>
  <si>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</si>
  <si>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</si>
  <si>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</si>
  <si>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</si>
  <si>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</si>
  <si>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</si>
  <si>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</si>
  <si>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</si>
  <si>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</si>
  <si>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</si>
  <si>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</si>
  <si>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</si>
  <si>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</si>
  <si>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</si>
  <si>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</si>
  <si>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</si>
  <si>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</si>
  <si>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</si>
  <si>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</si>
  <si>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</si>
  <si>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</si>
  <si>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</si>
  <si>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</si>
  <si>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</si>
  <si>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</si>
  <si>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</si>
  <si>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</si>
  <si>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</si>
  <si>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</si>
  <si>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</si>
  <si>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</si>
  <si>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</si>
  <si>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</si>
  <si>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</si>
  <si>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</si>
  <si>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</si>
  <si>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</si>
  <si>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</si>
  <si>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</si>
  <si>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</si>
  <si>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</si>
  <si>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</si>
  <si>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</si>
  <si>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</si>
  <si>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</si>
  <si>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</si>
  <si>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</si>
  <si>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</si>
  <si>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</si>
  <si>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</si>
  <si>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</si>
  <si>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</si>
  <si>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</si>
  <si>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</si>
  <si>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</si>
  <si>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</si>
  <si>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</si>
  <si>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</si>
  <si>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</si>
  <si>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</si>
  <si>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</si>
  <si>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</si>
  <si>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</si>
  <si>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</si>
  <si>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</si>
  <si>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</si>
  <si>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</si>
  <si>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</si>
  <si>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</si>
  <si>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</si>
  <si>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</si>
  <si>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</si>
  <si>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</si>
  <si>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</si>
  <si>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</si>
  <si>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</si>
  <si>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</si>
  <si>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</si>
  <si>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</si>
  <si>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</si>
  <si>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</si>
  <si>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</si>
  <si>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</si>
  <si>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</si>
  <si>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</si>
  <si>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</si>
  <si>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</si>
  <si>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</si>
  <si>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</si>
  <si>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</si>
  <si>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</si>
  <si>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</si>
  <si>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</si>
  <si>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</si>
  <si>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</si>
  <si>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</si>
  <si>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</si>
  <si>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</si>
  <si>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</si>
  <si>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</si>
  <si>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</si>
  <si>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</si>
  <si>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</si>
  <si>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</si>
  <si>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</si>
  <si>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</si>
  <si>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</si>
  <si>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</si>
  <si>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</si>
  <si>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</si>
  <si>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</si>
  <si>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</si>
  <si>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</si>
  <si>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</si>
  <si>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</si>
  <si>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</si>
  <si>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</si>
  <si>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</si>
  <si>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</si>
  <si>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</si>
  <si>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</si>
  <si>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</si>
  <si>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</si>
  <si>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</si>
  <si>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</si>
  <si>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</si>
  <si>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</si>
  <si>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</si>
  <si>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</si>
  <si>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</si>
  <si>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</si>
  <si>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</si>
  <si>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</si>
  <si>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</si>
  <si>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</si>
  <si>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</si>
  <si>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</si>
  <si>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</si>
  <si>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</si>
  <si>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</si>
  <si>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</si>
  <si>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</si>
  <si>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</si>
  <si>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</si>
  <si>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</si>
  <si>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</si>
  <si>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</si>
  <si>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</si>
  <si>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</si>
  <si>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</si>
  <si>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</si>
  <si>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</si>
  <si>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</si>
  <si>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</si>
  <si>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</si>
  <si>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</si>
  <si>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</si>
  <si>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</si>
  <si>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</si>
  <si>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</si>
  <si>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</si>
  <si>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</si>
  <si>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</si>
  <si>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</si>
  <si>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</si>
  <si>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</si>
  <si>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</si>
  <si>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</si>
  <si>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</si>
  <si>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</si>
  <si>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</si>
  <si>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</si>
  <si>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</si>
  <si>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</si>
  <si>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</si>
  <si>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</si>
  <si>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</si>
  <si>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</si>
  <si>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</si>
  <si>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</si>
  <si>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</si>
  <si>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</si>
  <si>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</si>
  <si>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</si>
  <si>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</si>
  <si>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</si>
  <si>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</si>
  <si>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</si>
  <si>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</si>
  <si>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</si>
  <si>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</si>
  <si>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</si>
  <si>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</si>
  <si>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</si>
  <si>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</si>
  <si>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</si>
  <si>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</si>
  <si>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</si>
  <si>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</si>
  <si>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</si>
  <si>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</si>
  <si>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</si>
  <si>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</si>
  <si>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</si>
  <si>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</si>
  <si>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</si>
  <si>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</si>
  <si>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</si>
  <si>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</si>
  <si>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</si>
  <si>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</si>
  <si>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</si>
  <si>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</si>
  <si>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</si>
  <si>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</si>
  <si>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</si>
  <si>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</si>
  <si>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</si>
  <si>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</si>
  <si>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</si>
  <si>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</si>
  <si>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</si>
  <si>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</si>
  <si>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</si>
  <si>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</si>
  <si>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</si>
  <si>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</si>
  <si>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</si>
  <si>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</si>
  <si>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</si>
  <si>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</si>
  <si>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</si>
  <si>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</si>
  <si>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</si>
  <si>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</si>
  <si>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</si>
  <si>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</si>
  <si>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</si>
  <si>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</si>
  <si>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</si>
  <si>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</si>
  <si>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</si>
  <si>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</si>
  <si>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</si>
  <si>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</si>
  <si>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</si>
  <si>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</si>
  <si>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</si>
  <si>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</si>
  <si>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</si>
  <si>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</si>
  <si>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</si>
  <si>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</si>
  <si>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</si>
  <si>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</si>
  <si>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</si>
  <si>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</si>
  <si>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</si>
  <si>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</si>
  <si>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</si>
  <si>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</si>
  <si>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</si>
  <si>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</si>
  <si>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</si>
  <si>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</si>
  <si>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</si>
  <si>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</si>
  <si>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</si>
  <si>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</si>
  <si>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</si>
  <si>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</si>
  <si>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</si>
  <si>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</si>
  <si>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</si>
  <si>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</si>
  <si>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</si>
  <si>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</si>
  <si>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</si>
  <si>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</si>
  <si>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</si>
  <si>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</si>
  <si>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</si>
  <si>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</si>
  <si>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</si>
  <si>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</si>
  <si>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</si>
  <si>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</si>
  <si>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</si>
  <si>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</si>
  <si>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</si>
  <si>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</si>
  <si>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</si>
  <si>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</si>
  <si>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</si>
  <si>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</si>
  <si>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</si>
  <si>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</si>
  <si>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</si>
  <si>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</si>
  <si>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</si>
  <si>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</si>
  <si>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</si>
  <si>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</si>
  <si>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</si>
  <si>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</si>
  <si>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</si>
  <si>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</si>
  <si>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</si>
  <si>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</si>
  <si>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</si>
  <si>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</si>
  <si>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</si>
  <si>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</si>
  <si>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</si>
  <si>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</si>
  <si>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</si>
  <si>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</si>
  <si>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</si>
  <si>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</si>
  <si>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</si>
  <si>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</si>
  <si>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</si>
  <si>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</si>
  <si>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</si>
  <si>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</si>
  <si>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</si>
  <si>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</si>
  <si>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</si>
  <si>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</si>
  <si>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</si>
  <si>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</si>
  <si>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</si>
  <si>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</si>
  <si>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</si>
  <si>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</si>
  <si>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</si>
  <si>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</si>
  <si>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</si>
  <si>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</si>
  <si>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</si>
  <si>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</si>
  <si>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</si>
  <si>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</si>
  <si>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</si>
  <si>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</si>
  <si>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</si>
  <si>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</si>
  <si>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</si>
  <si>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</si>
  <si>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</si>
  <si>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</si>
  <si>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</si>
  <si>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</si>
  <si>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</si>
  <si>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</si>
  <si>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</si>
  <si>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</si>
  <si>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</si>
  <si>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</si>
  <si>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</si>
  <si>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</si>
  <si>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</si>
  <si>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</si>
  <si>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</si>
  <si>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</si>
  <si>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</si>
  <si>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</si>
  <si>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</si>
  <si>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</si>
  <si>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</si>
  <si>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</si>
  <si>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</si>
  <si>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</si>
  <si>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</si>
  <si>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</si>
  <si>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</si>
  <si>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</si>
  <si>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</si>
  <si>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</si>
  <si>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</si>
  <si>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</si>
  <si>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</si>
  <si>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</si>
  <si>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</si>
  <si>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</si>
  <si>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</si>
  <si>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</si>
  <si>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</si>
  <si>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</si>
  <si>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</si>
  <si>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</si>
  <si>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</si>
  <si>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</si>
  <si>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</si>
  <si>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</si>
  <si>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</si>
  <si>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</si>
  <si>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</si>
  <si>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</si>
  <si>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</si>
  <si>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</si>
  <si>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</si>
  <si>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</si>
  <si>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</si>
  <si>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</si>
  <si>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</si>
  <si>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</si>
  <si>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</si>
  <si>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</si>
  <si>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</si>
  <si>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</si>
  <si>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</si>
  <si>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</si>
  <si>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</si>
  <si>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</si>
  <si>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</si>
  <si>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</si>
  <si>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</si>
  <si>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</si>
  <si>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</si>
  <si>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</si>
  <si>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</si>
  <si>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</si>
  <si>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</si>
  <si>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</si>
  <si>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</si>
  <si>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</si>
  <si>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</si>
  <si>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</si>
  <si>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</si>
  <si>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</si>
  <si>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</si>
  <si>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</si>
  <si>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</si>
  <si>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</si>
  <si>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</si>
  <si>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</si>
  <si>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</si>
  <si>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</si>
  <si>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</si>
  <si>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</si>
  <si>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</si>
  <si>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</si>
  <si>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</si>
  <si>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</si>
  <si>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</si>
  <si>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</si>
  <si>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</si>
  <si>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</si>
  <si>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</si>
  <si>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</si>
  <si>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</si>
  <si>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</si>
  <si>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</si>
  <si>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</si>
  <si>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</si>
  <si>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</si>
  <si>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</si>
  <si>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</si>
  <si>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</si>
  <si>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</si>
  <si>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</si>
  <si>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</si>
  <si>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</si>
  <si>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</si>
  <si>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</si>
  <si>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</si>
  <si>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</si>
  <si>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</si>
  <si>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</si>
  <si>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</si>
  <si>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</si>
  <si>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</si>
  <si>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</si>
  <si>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</si>
  <si>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</si>
  <si>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</si>
  <si>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</si>
  <si>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</si>
  <si>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</si>
  <si>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</si>
  <si>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</si>
  <si>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</si>
  <si>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</si>
  <si>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</si>
  <si>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</si>
  <si>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</si>
  <si>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</si>
  <si>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</si>
  <si>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</si>
  <si>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</si>
  <si>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</si>
  <si>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</si>
  <si>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</si>
  <si>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</si>
  <si>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</si>
  <si>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</si>
  <si>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</si>
  <si>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</si>
  <si>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</si>
  <si>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</si>
  <si>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</si>
  <si>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</si>
  <si>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</si>
  <si>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</si>
  <si>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</si>
  <si>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</si>
  <si>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</si>
  <si>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</si>
  <si>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</si>
  <si>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</si>
  <si>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</si>
  <si>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</si>
  <si>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</si>
  <si>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</si>
  <si>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</si>
  <si>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</si>
  <si>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</si>
  <si>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</si>
  <si>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</si>
  <si>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</si>
  <si>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</si>
  <si>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</si>
  <si>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</si>
  <si>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</si>
  <si>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</si>
  <si>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</si>
  <si>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</si>
  <si>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</si>
  <si>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</si>
  <si>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</si>
  <si>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</si>
  <si>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</si>
  <si>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</si>
  <si>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</si>
  <si>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</si>
  <si>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</si>
  <si>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</si>
  <si>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</si>
  <si>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</si>
  <si>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</si>
  <si>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</si>
  <si>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</si>
  <si>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</si>
  <si>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</si>
  <si>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</si>
  <si>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</si>
  <si>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</si>
  <si>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</si>
  <si>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</si>
  <si>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</si>
  <si>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</si>
  <si>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</si>
  <si>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</si>
  <si>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</si>
  <si>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</si>
  <si>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</si>
  <si>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</si>
  <si>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</si>
  <si>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</si>
  <si>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</si>
  <si>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</si>
  <si>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</si>
  <si>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</si>
  <si>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</si>
  <si>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</si>
  <si>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</si>
  <si>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</si>
  <si>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</si>
  <si>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</si>
  <si>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</si>
  <si>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</si>
  <si>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</si>
  <si>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</si>
  <si>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</si>
  <si>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</si>
  <si>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</si>
  <si>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</si>
  <si>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</si>
  <si>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</si>
  <si>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</si>
  <si>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</si>
  <si>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</si>
  <si>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</si>
  <si>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</si>
  <si>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</si>
  <si>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</si>
  <si>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</si>
  <si>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</si>
  <si>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</si>
  <si>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</si>
  <si>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</si>
  <si>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</si>
  <si>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</si>
  <si>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</si>
  <si>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</si>
  <si>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</si>
  <si>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</si>
  <si>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</si>
  <si>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</si>
  <si>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</si>
  <si>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</si>
  <si>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</si>
  <si>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</si>
  <si>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</si>
  <si>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</si>
  <si>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</si>
  <si>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</si>
  <si>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</si>
  <si>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</si>
  <si>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</si>
  <si>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</si>
  <si>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</si>
  <si>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</si>
  <si>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</si>
  <si>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</si>
  <si>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</si>
  <si>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</si>
  <si>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</si>
  <si>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</si>
  <si>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</si>
  <si>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</si>
  <si>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</si>
  <si>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</si>
  <si>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</si>
  <si>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</si>
  <si>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</si>
  <si>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</si>
  <si>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</si>
  <si>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</si>
  <si>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</si>
  <si>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</si>
  <si>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</si>
  <si>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</si>
  <si>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</si>
  <si>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</si>
  <si>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</si>
  <si>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</si>
  <si>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</si>
  <si>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</si>
  <si>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</si>
  <si>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</si>
  <si>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</si>
  <si>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</si>
  <si>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</si>
  <si>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</si>
  <si>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</si>
  <si>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</si>
  <si>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</si>
  <si>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</si>
  <si>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</si>
  <si>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</si>
  <si>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</si>
  <si>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</si>
  <si>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</si>
  <si>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</si>
  <si>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</si>
  <si>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</si>
  <si>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</si>
  <si>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</si>
  <si>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</si>
  <si>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</si>
  <si>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</si>
  <si>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</si>
  <si>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</si>
  <si>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</si>
  <si>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</si>
  <si>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</si>
  <si>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</si>
  <si>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</si>
  <si>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</si>
  <si>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</si>
  <si>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</si>
  <si>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</si>
  <si>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</si>
  <si>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</si>
  <si>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</si>
  <si>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</si>
  <si>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</si>
  <si>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</si>
  <si>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</si>
  <si>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</si>
  <si>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</si>
  <si>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</si>
  <si>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</si>
  <si>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</si>
  <si>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</si>
  <si>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</si>
  <si>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</si>
  <si>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</si>
  <si>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</si>
  <si>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</si>
  <si>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</si>
  <si>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</si>
  <si>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</si>
  <si>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</si>
  <si>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</si>
  <si>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</si>
  <si>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</si>
  <si>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</si>
  <si>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</si>
  <si>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</si>
  <si>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</si>
  <si>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</si>
  <si>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</si>
  <si>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</si>
  <si>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</si>
  <si>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</si>
  <si>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</si>
  <si>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</si>
  <si>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</si>
  <si>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</si>
  <si>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</si>
  <si>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</si>
  <si>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</si>
  <si>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</si>
  <si>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</si>
  <si>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</si>
  <si>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</si>
  <si>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</si>
  <si>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</si>
  <si>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</si>
  <si>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</si>
  <si>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</si>
  <si>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</si>
  <si>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</si>
  <si>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</si>
  <si>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</si>
  <si>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</si>
  <si>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</si>
  <si>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</si>
  <si>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</si>
  <si>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</si>
  <si>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</si>
  <si>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</si>
  <si>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</si>
  <si>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</si>
  <si>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</si>
  <si>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</si>
  <si>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</si>
  <si>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</si>
  <si>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</si>
  <si>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</si>
  <si>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</si>
  <si>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</si>
  <si>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</si>
  <si>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</si>
  <si>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</si>
  <si>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</si>
  <si>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</si>
  <si>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</si>
  <si>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</si>
  <si>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</si>
  <si>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</si>
  <si>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</si>
  <si>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</si>
  <si>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</si>
  <si>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</si>
  <si>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</si>
  <si>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</si>
  <si>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</si>
  <si>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</si>
  <si>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</si>
  <si>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</si>
  <si>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</si>
  <si>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</si>
  <si>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</si>
  <si>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</si>
  <si>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</si>
  <si>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</si>
  <si>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</si>
  <si>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</si>
  <si>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</si>
  <si>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</si>
  <si>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</si>
  <si>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</si>
  <si>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</si>
  <si>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</si>
  <si>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</si>
  <si>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</si>
  <si>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</si>
  <si>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</si>
  <si>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</si>
  <si>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</si>
  <si>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</si>
  <si>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</si>
  <si>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</si>
  <si>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</si>
  <si>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</si>
  <si>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</si>
  <si>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</si>
  <si>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</si>
  <si>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</si>
  <si>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</si>
  <si>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</si>
  <si>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</si>
  <si>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</si>
  <si>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</si>
  <si>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</si>
  <si>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</si>
  <si>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</si>
  <si>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</si>
  <si>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</si>
  <si>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</si>
  <si>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</si>
  <si>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</si>
  <si>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</si>
  <si>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</si>
  <si>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</si>
  <si>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</si>
  <si>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</si>
  <si>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</si>
  <si>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</si>
  <si>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</si>
  <si>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</si>
  <si>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</si>
  <si>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</si>
  <si>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</si>
  <si>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</si>
  <si>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</si>
  <si>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</si>
  <si>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</si>
  <si>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</si>
  <si>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</si>
  <si>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</si>
  <si>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</si>
  <si>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</si>
  <si>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</si>
  <si>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</si>
  <si>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</si>
  <si>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</si>
  <si>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</si>
  <si>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</si>
  <si>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</si>
  <si>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</si>
  <si>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</si>
  <si>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</si>
  <si>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</si>
  <si>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</si>
  <si>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</si>
  <si>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</si>
  <si>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</si>
  <si>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</si>
  <si>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</si>
  <si>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</si>
  <si>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</si>
  <si>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</si>
  <si>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</si>
  <si>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</si>
  <si>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</si>
  <si>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</si>
  <si>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</si>
  <si>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</si>
  <si>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</si>
  <si>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</si>
  <si>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</si>
  <si>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</si>
  <si>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</si>
  <si>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</si>
  <si>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</si>
  <si>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</si>
  <si>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</si>
  <si>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</si>
  <si>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</si>
  <si>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</si>
  <si>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</si>
  <si>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</si>
  <si>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</si>
  <si>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</si>
  <si>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</si>
  <si>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</si>
  <si>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</si>
  <si>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</si>
  <si>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</si>
  <si>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</si>
  <si>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</si>
  <si>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</si>
  <si>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</si>
  <si>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</si>
  <si>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</si>
  <si>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</si>
  <si>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</si>
  <si>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</si>
  <si>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</si>
  <si>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</si>
  <si>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</si>
  <si>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</si>
  <si>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</si>
  <si>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</si>
  <si>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</si>
  <si>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</si>
  <si>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</si>
  <si>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</si>
  <si>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</si>
  <si>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</si>
  <si>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</si>
  <si>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</si>
  <si>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</si>
  <si>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</si>
  <si>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</si>
  <si>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</si>
  <si>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</si>
  <si>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</si>
  <si>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</si>
  <si>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</si>
  <si>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</si>
  <si>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</si>
  <si>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</si>
  <si>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</si>
  <si>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</si>
  <si>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</si>
  <si>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</si>
  <si>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</si>
  <si>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</si>
  <si>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</si>
  <si>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</si>
  <si>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</si>
  <si>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</si>
  <si>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</si>
  <si>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</si>
  <si>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</si>
  <si>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</si>
  <si>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</si>
  <si>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</si>
  <si>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</si>
  <si>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</si>
  <si>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</si>
  <si>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</si>
  <si>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</si>
  <si>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</si>
  <si>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</si>
  <si>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</si>
  <si>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</si>
  <si>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</si>
  <si>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</si>
  <si>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</si>
  <si>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</si>
  <si>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</si>
  <si>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</si>
  <si>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</si>
  <si>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</si>
  <si>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</si>
  <si>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</si>
  <si>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</si>
  <si>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</si>
  <si>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</si>
  <si>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</si>
  <si>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</si>
  <si>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</si>
  <si>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</si>
  <si>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</si>
  <si>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</si>
  <si>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</si>
  <si>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</si>
  <si>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</si>
  <si>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</si>
  <si>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</si>
  <si>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</si>
  <si>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</si>
  <si>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</si>
  <si>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</si>
  <si>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</si>
  <si>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</si>
  <si>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</si>
  <si>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</si>
  <si>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</si>
  <si>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</si>
  <si>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</si>
  <si>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</si>
  <si>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</si>
  <si>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</si>
  <si>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</si>
  <si>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</si>
  <si>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</si>
  <si>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</si>
  <si>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</si>
  <si>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</si>
  <si>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</si>
  <si>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</si>
  <si>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</si>
  <si>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</si>
  <si>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</si>
  <si>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</si>
  <si>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</si>
  <si>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</si>
  <si>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</si>
  <si>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</si>
  <si>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</si>
  <si>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</si>
  <si>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</si>
  <si>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</si>
  <si>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</si>
  <si>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</si>
  <si>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</si>
  <si>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</si>
  <si>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</si>
  <si>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</si>
  <si>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</si>
  <si>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</si>
  <si>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</si>
  <si>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</si>
  <si>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</si>
  <si>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</si>
  <si>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</si>
  <si>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</si>
  <si>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</si>
  <si>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</si>
  <si>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</si>
  <si>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</si>
  <si>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</si>
  <si>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</si>
  <si>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</si>
  <si>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</si>
  <si>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</si>
  <si>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</si>
  <si>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</si>
  <si>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</si>
  <si>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</si>
  <si>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</si>
  <si>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</si>
  <si>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</si>
  <si>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</si>
  <si>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</si>
  <si>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</si>
  <si>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</si>
  <si>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</si>
  <si>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</si>
  <si>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</si>
  <si>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</si>
  <si>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</si>
  <si>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</si>
  <si>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</si>
  <si>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</si>
  <si>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</si>
  <si>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</si>
  <si>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</si>
  <si>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</si>
  <si>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</si>
  <si>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</si>
  <si>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</si>
  <si>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</si>
  <si>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</si>
  <si>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</si>
  <si>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</si>
  <si>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</si>
  <si>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</si>
  <si>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</si>
  <si>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</si>
  <si>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</si>
  <si>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</si>
  <si>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</si>
  <si>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</si>
  <si>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</si>
  <si>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</si>
  <si>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</si>
  <si>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</si>
  <si>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</si>
  <si>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</si>
  <si>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</si>
  <si>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</si>
  <si>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</si>
  <si>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</si>
  <si>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</si>
  <si>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</si>
  <si>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</si>
  <si>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</si>
  <si>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</si>
  <si>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</si>
  <si>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</si>
  <si>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</si>
  <si>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</si>
  <si>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</si>
  <si>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</si>
  <si>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</si>
  <si>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</si>
  <si>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</si>
  <si>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</si>
  <si>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</si>
  <si>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</si>
  <si>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</si>
  <si>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</si>
  <si>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</si>
  <si>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</si>
  <si>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</si>
  <si>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</si>
  <si>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</si>
  <si>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</si>
  <si>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</si>
  <si>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</si>
  <si>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</si>
  <si>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</si>
  <si>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</si>
  <si>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</si>
  <si>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</si>
  <si>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</si>
  <si>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</si>
  <si>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</si>
  <si>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</si>
  <si>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</si>
  <si>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</si>
  <si>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</si>
  <si>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</si>
  <si>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</si>
  <si>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</si>
  <si>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</si>
  <si>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</si>
  <si>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</si>
  <si>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</si>
  <si>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</si>
  <si>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</si>
  <si>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</si>
  <si>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</si>
  <si>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</si>
  <si>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</si>
  <si>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</si>
  <si>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</si>
  <si>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</si>
  <si>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</si>
  <si>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</si>
  <si>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</si>
  <si>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</si>
  <si>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</si>
  <si>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</si>
  <si>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</si>
  <si>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</si>
  <si>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</si>
  <si>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</si>
  <si>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</si>
  <si>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</si>
  <si>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</si>
  <si>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</si>
  <si>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</si>
  <si>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</si>
  <si>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</si>
  <si>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</si>
  <si>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</si>
  <si>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</si>
  <si>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</si>
  <si>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</si>
  <si>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</si>
  <si>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</si>
  <si>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</si>
  <si>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</si>
  <si>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</si>
  <si>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</si>
  <si>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</si>
  <si>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</si>
  <si>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</si>
  <si>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</si>
  <si>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</si>
  <si>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</si>
  <si>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</si>
  <si>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</si>
  <si>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</si>
  <si>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</si>
  <si>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</si>
  <si>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</si>
  <si>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</si>
  <si>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</si>
  <si>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</si>
  <si>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</si>
  <si>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</si>
  <si>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</si>
  <si>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</si>
  <si>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</si>
  <si>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</si>
  <si>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</si>
  <si>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</si>
  <si>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</si>
  <si>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</si>
  <si>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</si>
  <si>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</si>
  <si>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</si>
  <si>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</si>
  <si>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</si>
  <si>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</si>
  <si>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</si>
  <si>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</si>
  <si>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</si>
  <si>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</si>
  <si>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</si>
  <si>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</si>
  <si>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</si>
  <si>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</si>
  <si>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</si>
  <si>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</si>
  <si>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</si>
  <si>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</si>
  <si>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</si>
  <si>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</si>
  <si>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</si>
  <si>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</si>
  <si>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</si>
  <si>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</si>
  <si>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</si>
  <si>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</si>
  <si>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</si>
  <si>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</si>
  <si>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</si>
  <si>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</si>
  <si>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</si>
  <si>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</si>
  <si>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</si>
  <si>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</si>
  <si>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</si>
  <si>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</si>
  <si>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</si>
  <si>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</si>
  <si>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</si>
  <si>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</si>
  <si>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</si>
  <si>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</si>
  <si>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</si>
  <si>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</si>
  <si>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</si>
  <si>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</si>
  <si>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</si>
  <si>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</si>
  <si>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</si>
  <si>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</si>
  <si>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</si>
  <si>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</si>
  <si>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</si>
  <si>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</si>
  <si>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</si>
  <si>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</si>
  <si>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</si>
  <si>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</si>
  <si>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</si>
  <si>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</si>
  <si>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</si>
  <si>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</si>
  <si>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</si>
  <si>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</si>
  <si>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</si>
  <si>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</si>
  <si>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</si>
  <si>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</si>
  <si>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</si>
  <si>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</si>
  <si>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</si>
  <si>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</si>
  <si>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</si>
  <si>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</si>
  <si>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</si>
  <si>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</si>
  <si>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</si>
  <si>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</si>
  <si>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</si>
  <si>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</si>
  <si>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</si>
  <si>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</si>
  <si>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</si>
  <si>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</si>
  <si>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</si>
  <si>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</si>
  <si>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</si>
  <si>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</si>
  <si>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</si>
  <si>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</si>
  <si>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</si>
  <si>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</si>
  <si>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</si>
  <si>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</si>
  <si>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</si>
  <si>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</si>
  <si>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</si>
  <si>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</si>
  <si>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</si>
  <si>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</si>
  <si>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</si>
  <si>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</si>
  <si>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</si>
  <si>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</si>
  <si>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</si>
  <si>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</si>
  <si>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</si>
  <si>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</si>
  <si>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</si>
  <si>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</si>
  <si>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</si>
  <si>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</si>
  <si>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</si>
  <si>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</si>
  <si>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</si>
  <si>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</si>
  <si>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</si>
  <si>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</si>
  <si>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</si>
  <si>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</si>
  <si>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</si>
  <si>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</si>
  <si>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</si>
  <si>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</si>
  <si>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</si>
  <si>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</si>
  <si>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</si>
  <si>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</si>
  <si>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</si>
  <si>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</si>
  <si>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</si>
  <si>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</si>
  <si>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</si>
  <si>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</si>
  <si>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</si>
  <si>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</si>
  <si>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</si>
  <si>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</si>
  <si>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</si>
  <si>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</si>
  <si>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</si>
  <si>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</si>
  <si>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</si>
  <si>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</si>
  <si>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</si>
  <si>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</si>
  <si>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</si>
  <si>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</si>
  <si>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</si>
  <si>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</si>
  <si>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</si>
  <si>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</si>
  <si>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</si>
  <si>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</si>
  <si>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</si>
  <si>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</si>
  <si>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</si>
  <si>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</si>
  <si>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</si>
  <si>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</si>
  <si>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</si>
  <si>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</si>
  <si>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</si>
  <si>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</si>
  <si>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</si>
  <si>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</si>
  <si>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</si>
  <si>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</si>
  <si>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</si>
  <si>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</si>
  <si>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</si>
  <si>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</si>
  <si>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</si>
  <si>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</si>
  <si>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</si>
  <si>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</si>
  <si>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</si>
  <si>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</si>
  <si>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</si>
  <si>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</si>
  <si>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</si>
  <si>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</si>
  <si>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</si>
  <si>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</si>
  <si>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</si>
  <si>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</si>
  <si>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</si>
  <si>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</si>
  <si>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</si>
  <si>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</si>
  <si>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</si>
  <si>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</si>
  <si>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</si>
  <si>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</si>
  <si>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</si>
  <si>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</si>
  <si>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</si>
  <si>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</si>
  <si>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</si>
  <si>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</si>
  <si>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</si>
  <si>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</si>
  <si>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</si>
  <si>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</si>
  <si>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</si>
  <si>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</si>
  <si>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</si>
  <si>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</si>
  <si>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</si>
  <si>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</si>
  <si>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</si>
  <si>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</si>
  <si>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</si>
  <si>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</si>
  <si>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</si>
  <si>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</si>
  <si>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</si>
  <si>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</si>
  <si>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</si>
  <si>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</si>
  <si>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</si>
  <si>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</si>
  <si>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</si>
  <si>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</si>
  <si>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</si>
  <si>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</si>
  <si>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</si>
  <si>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</si>
  <si>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</si>
  <si>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</si>
  <si>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</si>
  <si>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</si>
  <si>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</si>
  <si>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</si>
  <si>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</si>
  <si>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</si>
  <si>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</si>
  <si>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</si>
  <si>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</si>
  <si>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</si>
  <si>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</si>
  <si>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</si>
  <si>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</si>
  <si>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</si>
  <si>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</si>
  <si>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</si>
  <si>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</si>
  <si>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</si>
  <si>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</si>
  <si>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</si>
  <si>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</si>
  <si>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</si>
  <si>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</si>
  <si>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</si>
  <si>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</si>
  <si>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</si>
  <si>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</si>
  <si>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</si>
  <si>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</si>
  <si>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</si>
  <si>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</si>
  <si>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</si>
  <si>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</si>
  <si>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</si>
  <si>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</si>
  <si>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</si>
  <si>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</si>
  <si>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</si>
  <si>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</si>
  <si>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</si>
  <si>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</si>
  <si>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</si>
  <si>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</si>
  <si>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</si>
  <si>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</si>
  <si>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</si>
  <si>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</si>
  <si>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</si>
  <si>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</si>
  <si>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</si>
  <si>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</si>
  <si>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</si>
  <si>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</si>
  <si>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</si>
  <si>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</si>
  <si>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</si>
  <si>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</si>
  <si>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</si>
  <si>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</si>
  <si>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</si>
  <si>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</si>
  <si>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</si>
  <si>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</si>
  <si>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</si>
  <si>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</si>
  <si>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</si>
  <si>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</si>
  <si>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</si>
  <si>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</si>
  <si>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</si>
  <si>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</si>
  <si>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</si>
  <si>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</si>
  <si>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</si>
  <si>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</si>
  <si>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</si>
  <si>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</si>
  <si>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</si>
  <si>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</si>
  <si>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</si>
  <si>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</si>
  <si>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</si>
  <si>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</si>
  <si>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</si>
  <si>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</si>
  <si>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</si>
  <si>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</si>
  <si>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</si>
  <si>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</si>
  <si>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</si>
  <si>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</si>
  <si>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</si>
  <si>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</si>
  <si>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</si>
  <si>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</si>
  <si>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</si>
  <si>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</si>
  <si>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</si>
  <si>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</si>
  <si>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</si>
  <si>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</si>
  <si>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</si>
  <si>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</si>
  <si>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</si>
  <si>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</si>
  <si>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</si>
  <si>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</si>
  <si>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</si>
  <si>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</si>
  <si>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</si>
  <si>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</si>
  <si>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</si>
  <si>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</si>
  <si>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</si>
  <si>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</si>
  <si>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</si>
  <si>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</si>
  <si>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</si>
  <si>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</si>
  <si>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</si>
  <si>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</si>
  <si>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</si>
  <si>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</si>
  <si>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</si>
  <si>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</si>
  <si>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</si>
  <si>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</si>
  <si>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</si>
  <si>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</si>
  <si>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</si>
  <si>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</si>
  <si>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</si>
  <si>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</si>
  <si>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</si>
  <si>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</si>
  <si>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</si>
  <si>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</si>
  <si>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</si>
  <si>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</si>
  <si>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</si>
  <si>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</si>
  <si>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</si>
  <si>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</si>
  <si>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</si>
  <si>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</si>
  <si>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</si>
  <si>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</si>
  <si>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</si>
  <si>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</si>
  <si>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</si>
  <si>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</si>
  <si>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</si>
  <si>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</si>
  <si>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</si>
  <si>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</si>
  <si>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</si>
  <si>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</si>
  <si>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</si>
  <si>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</si>
  <si>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</si>
  <si>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</si>
  <si>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</si>
  <si>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</si>
  <si>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</si>
  <si>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</si>
  <si>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</si>
  <si>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</si>
  <si>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</si>
  <si>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</si>
  <si>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</si>
  <si>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</si>
  <si>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</si>
  <si>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</si>
  <si>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</si>
  <si>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</si>
  <si>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</si>
  <si>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</si>
  <si>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</si>
  <si>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</si>
  <si>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</si>
  <si>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</si>
  <si>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</si>
  <si>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</si>
  <si>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</si>
  <si>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</si>
  <si>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</si>
  <si>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</si>
  <si>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</si>
  <si>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</si>
  <si>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</si>
  <si>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</si>
  <si>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</si>
  <si>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</si>
  <si>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</si>
  <si>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</si>
  <si>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</si>
  <si>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</si>
  <si>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</si>
  <si>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</si>
  <si>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</si>
  <si>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</si>
  <si>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</si>
  <si>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</si>
  <si>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</si>
  <si>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</si>
  <si>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</si>
  <si>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</si>
  <si>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</si>
  <si>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</si>
  <si>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</si>
  <si>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</si>
  <si>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</si>
  <si>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</si>
  <si>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</si>
  <si>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</si>
  <si>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</si>
  <si>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</si>
  <si>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</si>
  <si>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</si>
  <si>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</si>
  <si>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</si>
  <si>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</si>
  <si>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</si>
  <si>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</si>
  <si>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</si>
  <si>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</si>
  <si>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</si>
  <si>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</si>
  <si>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</si>
  <si>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</si>
  <si>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</si>
  <si>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</si>
  <si>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</si>
  <si>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</si>
  <si>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</si>
  <si>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</si>
  <si>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</si>
  <si>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</si>
  <si>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</si>
  <si>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</si>
  <si>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</si>
  <si>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</si>
  <si>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</si>
  <si>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</si>
  <si>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</si>
  <si>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</si>
  <si>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</si>
  <si>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</si>
  <si>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</si>
  <si>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</si>
  <si>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</si>
  <si>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</si>
  <si>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</si>
  <si>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</si>
  <si>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</si>
  <si>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</si>
  <si>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</si>
  <si>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</si>
  <si>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</si>
  <si>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</si>
  <si>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</si>
  <si>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</si>
  <si>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</si>
  <si>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</si>
  <si>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</si>
  <si>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</si>
  <si>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</si>
  <si>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</si>
  <si>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</si>
  <si>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</si>
  <si>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</si>
  <si>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</si>
  <si>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</si>
  <si>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</si>
  <si>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</si>
  <si>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</si>
  <si>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</si>
  <si>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</si>
  <si>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</si>
  <si>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</si>
  <si>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</si>
  <si>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</si>
  <si>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</si>
  <si>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</si>
  <si>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</si>
  <si>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</si>
  <si>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</si>
  <si>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</si>
  <si>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</si>
  <si>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</si>
  <si>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</si>
  <si>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</si>
  <si>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</si>
  <si>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</si>
  <si>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</si>
  <si>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</si>
  <si>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</si>
  <si>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</si>
  <si>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</si>
  <si>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</si>
  <si>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</si>
  <si>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</si>
  <si>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</si>
  <si>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</si>
  <si>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</si>
  <si>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</si>
  <si>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</si>
  <si>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</si>
  <si>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</si>
  <si>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</si>
  <si>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</si>
  <si>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</si>
  <si>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</si>
  <si>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</si>
  <si>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</si>
  <si>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</si>
  <si>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</si>
  <si>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</si>
  <si>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</si>
  <si>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</si>
  <si>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</si>
  <si>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</si>
  <si>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</si>
  <si>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</si>
  <si>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</si>
  <si>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</si>
  <si>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</si>
  <si>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</si>
  <si>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</si>
  <si>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</si>
  <si>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</si>
  <si>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</si>
  <si>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</si>
  <si>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</si>
  <si>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</si>
  <si>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</si>
  <si>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</si>
  <si>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</si>
  <si>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</si>
  <si>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</si>
  <si>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</si>
  <si>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</si>
  <si>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</si>
  <si>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</si>
  <si>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</si>
  <si>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</si>
  <si>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</si>
  <si>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</si>
  <si>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</si>
  <si>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</si>
  <si>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</si>
  <si>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</si>
  <si>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</si>
  <si>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</si>
  <si>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</si>
  <si>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</si>
  <si>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</si>
  <si>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</si>
  <si>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</si>
  <si>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</si>
  <si>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</si>
  <si>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</si>
  <si>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</si>
  <si>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</si>
  <si>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</si>
  <si>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</si>
  <si>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</si>
  <si>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</si>
  <si>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</si>
  <si>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</si>
  <si>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</si>
  <si>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</si>
  <si>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</si>
  <si>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</si>
  <si>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</si>
  <si>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</si>
  <si>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</si>
  <si>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</si>
  <si>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</si>
  <si>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</si>
  <si>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</si>
  <si>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</si>
  <si>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</si>
  <si>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</si>
  <si>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</si>
  <si>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</si>
  <si>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</si>
  <si>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</si>
  <si>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</si>
  <si>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</si>
  <si>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</si>
  <si>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</si>
  <si>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</si>
  <si>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</si>
  <si>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</si>
  <si>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</si>
  <si>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</si>
  <si>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</si>
  <si>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</si>
  <si>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</si>
  <si>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</si>
  <si>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</si>
  <si>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</si>
  <si>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</si>
  <si>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</si>
  <si>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</si>
  <si>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</si>
  <si>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</si>
  <si>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</si>
  <si>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</si>
  <si>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</si>
  <si>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</si>
  <si>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</si>
  <si>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</si>
  <si>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</si>
  <si>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</si>
  <si>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</si>
  <si>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</si>
  <si>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</si>
  <si>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</si>
  <si>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</si>
  <si>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</si>
  <si>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</si>
  <si>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</si>
  <si>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</si>
  <si>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</si>
  <si>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</si>
  <si>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</si>
  <si>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</si>
  <si>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</si>
  <si>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</si>
  <si>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</si>
  <si>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</si>
  <si>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</si>
  <si>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</si>
  <si>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</si>
  <si>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</si>
  <si>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</si>
  <si>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</si>
  <si>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</si>
  <si>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</si>
  <si>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</si>
  <si>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</si>
  <si>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</si>
  <si>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</si>
  <si>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</si>
  <si>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</si>
  <si>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</si>
  <si>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</si>
  <si>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</si>
  <si>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</si>
  <si>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</si>
  <si>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</si>
  <si>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</si>
  <si>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</si>
  <si>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</si>
  <si>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</si>
  <si>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</si>
  <si>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</si>
  <si>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</si>
  <si>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</si>
  <si>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</si>
  <si>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</si>
  <si>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</si>
  <si>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</si>
  <si>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</si>
  <si>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</si>
  <si>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</si>
  <si>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</si>
  <si>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</si>
  <si>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</si>
  <si>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</si>
  <si>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</si>
  <si>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</si>
  <si>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</si>
  <si>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</si>
  <si>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</si>
  <si>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</si>
  <si>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</si>
  <si>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</si>
  <si>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</si>
  <si>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</si>
  <si>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</si>
  <si>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</si>
  <si>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</si>
  <si>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</si>
  <si>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</si>
  <si>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</si>
  <si>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</si>
  <si>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</si>
  <si>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</si>
  <si>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</si>
  <si>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</si>
  <si>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</si>
  <si>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</si>
  <si>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</si>
  <si>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</si>
  <si>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</si>
  <si>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</si>
  <si>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</si>
  <si>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</si>
  <si>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</si>
  <si>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</si>
  <si>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</si>
  <si>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</si>
  <si>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</si>
  <si>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</si>
  <si>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</si>
  <si>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</si>
  <si>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</si>
  <si>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</si>
  <si>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</si>
  <si>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</si>
  <si>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</si>
  <si>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</si>
  <si>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</si>
  <si>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</si>
  <si>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</si>
  <si>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</si>
  <si>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</si>
  <si>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</si>
  <si>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</si>
  <si>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</si>
  <si>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</si>
  <si>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</si>
  <si>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</si>
  <si>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</si>
  <si>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</si>
  <si>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</si>
  <si>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</si>
  <si>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</si>
  <si>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</si>
  <si>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</si>
  <si>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</si>
  <si>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</si>
  <si>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</si>
  <si>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</si>
  <si>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</si>
  <si>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</si>
  <si>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</si>
  <si>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</si>
  <si>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</si>
  <si>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</si>
  <si>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</si>
  <si>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</si>
  <si>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</si>
  <si>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</si>
  <si>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</si>
  <si>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</si>
  <si>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</si>
  <si>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</si>
  <si>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</si>
  <si>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</si>
  <si>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</si>
  <si>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</si>
  <si>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</si>
  <si>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</si>
  <si>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</si>
  <si>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</si>
  <si>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</si>
  <si>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</si>
  <si>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</si>
  <si>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</si>
  <si>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</si>
  <si>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</si>
  <si>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</si>
  <si>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</si>
  <si>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</si>
  <si>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</si>
  <si>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</si>
  <si>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</si>
  <si>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</si>
  <si>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</si>
  <si>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</si>
  <si>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</si>
  <si>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</si>
  <si>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</si>
  <si>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</si>
  <si>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</si>
  <si>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</si>
  <si>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</si>
  <si>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</si>
  <si>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</si>
  <si>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</si>
  <si>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</si>
  <si>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</si>
  <si>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</si>
  <si>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</si>
  <si>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</si>
  <si>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</si>
  <si>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</si>
  <si>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</si>
  <si>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</si>
  <si>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</si>
  <si>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</si>
  <si>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</si>
  <si>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</si>
  <si>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</si>
  <si>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</si>
  <si>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</si>
  <si>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</si>
  <si>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</si>
  <si>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</si>
  <si>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</si>
  <si>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</si>
  <si>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</si>
  <si>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</si>
  <si>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</si>
  <si>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</si>
  <si>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</si>
  <si>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</si>
  <si>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</si>
  <si>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</si>
  <si>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</si>
  <si>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</si>
  <si>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</si>
  <si>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</si>
  <si>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</si>
  <si>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</si>
  <si>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</si>
  <si>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</si>
  <si>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</si>
  <si>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</si>
  <si>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</si>
  <si>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</si>
  <si>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</si>
  <si>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</si>
  <si>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</si>
  <si>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</si>
  <si>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</si>
  <si>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</si>
  <si>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</si>
  <si>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</si>
  <si>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</si>
  <si>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</si>
  <si>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</si>
  <si>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</si>
  <si>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</si>
  <si>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</si>
  <si>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</si>
  <si>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</si>
  <si>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</si>
  <si>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</si>
  <si>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</si>
  <si>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</si>
  <si>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</si>
  <si>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</si>
  <si>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</si>
  <si>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</si>
  <si>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</si>
  <si>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</si>
  <si>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</si>
  <si>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</si>
  <si>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</si>
  <si>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</si>
  <si>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</si>
  <si>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</si>
  <si>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</si>
  <si>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</si>
  <si>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</si>
  <si>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</si>
  <si>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</si>
  <si>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</si>
  <si>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</si>
  <si>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</si>
  <si>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</si>
  <si>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</si>
  <si>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</si>
  <si>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</si>
  <si>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</si>
  <si>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</si>
  <si>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</si>
  <si>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</si>
  <si>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</si>
  <si>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</si>
  <si>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</si>
  <si>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</si>
  <si>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</si>
  <si>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</si>
  <si>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</si>
  <si>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</si>
  <si>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</si>
  <si>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</si>
  <si>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</si>
  <si>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</si>
  <si>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</si>
  <si>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</si>
  <si>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</si>
  <si>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</si>
  <si>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</si>
  <si>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</si>
  <si>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</si>
  <si>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</si>
  <si>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</si>
  <si>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</si>
  <si>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</si>
  <si>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</si>
  <si>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</si>
  <si>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</si>
  <si>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</si>
  <si>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</si>
  <si>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</si>
  <si>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</si>
  <si>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</si>
  <si>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</si>
  <si>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</si>
  <si>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</si>
  <si>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</si>
  <si>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</si>
  <si>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</si>
  <si>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</si>
  <si>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</si>
  <si>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</si>
  <si>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</si>
  <si>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</si>
  <si>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</si>
  <si>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</si>
  <si>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</si>
  <si>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</si>
  <si>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</si>
  <si>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</si>
  <si>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</si>
  <si>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</si>
  <si>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</si>
  <si>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</si>
  <si>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</si>
  <si>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</si>
  <si>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</si>
  <si>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</si>
  <si>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</si>
  <si>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</si>
  <si>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</si>
  <si>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</si>
  <si>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</si>
  <si>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</si>
  <si>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</si>
  <si>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</si>
  <si>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</si>
  <si>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</si>
  <si>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</si>
  <si>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</si>
  <si>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</si>
  <si>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</si>
  <si>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</si>
  <si>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</si>
  <si>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</si>
  <si>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</si>
  <si>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</si>
  <si>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</si>
  <si>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</si>
  <si>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</si>
  <si>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</si>
  <si>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</si>
  <si>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</si>
  <si>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</si>
  <si>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</si>
  <si>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</si>
  <si>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</si>
  <si>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</si>
  <si>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</si>
  <si>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</si>
  <si>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</si>
  <si>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</si>
  <si>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</si>
  <si>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</si>
  <si>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</si>
  <si>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</si>
  <si>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</si>
  <si>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</si>
  <si>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</si>
  <si>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</si>
  <si>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</si>
  <si>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</si>
  <si>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</si>
  <si>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</si>
  <si>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</si>
  <si>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</si>
  <si>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</si>
  <si>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</si>
  <si>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</si>
  <si>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</si>
  <si>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</si>
  <si>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</si>
  <si>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</si>
  <si>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</si>
  <si>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</si>
  <si>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</si>
  <si>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</si>
  <si>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</si>
  <si>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</si>
  <si>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</si>
  <si>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</si>
  <si>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</si>
  <si>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</si>
  <si>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</si>
  <si>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</si>
  <si>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</si>
  <si>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</si>
  <si>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</si>
  <si>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</si>
  <si>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</si>
  <si>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</si>
  <si>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</si>
  <si>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</si>
  <si>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</si>
  <si>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</si>
  <si>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</si>
  <si>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</si>
  <si>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</si>
  <si>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</si>
  <si>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</si>
  <si>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</si>
  <si>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</si>
  <si>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</si>
  <si>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</si>
  <si>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</si>
  <si>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</si>
  <si>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</si>
  <si>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</si>
  <si>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</si>
  <si>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</si>
  <si>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</si>
  <si>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</si>
  <si>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</si>
  <si>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</si>
  <si>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</si>
  <si>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</si>
  <si>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</si>
  <si>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</si>
  <si>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</si>
  <si>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</si>
  <si>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</si>
  <si>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</si>
  <si>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</si>
  <si>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</si>
  <si>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</si>
  <si>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</si>
  <si>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</si>
  <si>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</si>
  <si>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</si>
  <si>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</si>
  <si>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</si>
  <si>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</si>
  <si>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</si>
  <si>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</si>
  <si>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</si>
  <si>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</si>
  <si>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</si>
  <si>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</si>
  <si>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</si>
  <si>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</si>
  <si>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</si>
  <si>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</si>
  <si>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</si>
  <si>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</si>
  <si>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</si>
  <si>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</si>
  <si>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</si>
  <si>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</si>
  <si>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</si>
  <si>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</si>
  <si>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</si>
  <si>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</si>
  <si>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</si>
  <si>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</si>
  <si>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</si>
  <si>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</si>
  <si>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</si>
  <si>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</si>
  <si>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</si>
  <si>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</si>
  <si>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</si>
  <si>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</si>
  <si>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</si>
  <si>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</si>
  <si>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</si>
  <si>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</si>
  <si>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</si>
  <si>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</si>
  <si>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</si>
  <si>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</si>
  <si>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</si>
  <si>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</si>
  <si>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</si>
  <si>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</si>
  <si>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</si>
  <si>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</si>
  <si>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</si>
  <si>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</si>
  <si>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</si>
  <si>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</si>
  <si>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</si>
  <si>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</si>
  <si>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</si>
  <si>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</si>
  <si>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</si>
  <si>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</si>
  <si>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</si>
  <si>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</si>
  <si>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</si>
  <si>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</si>
  <si>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</si>
  <si>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</si>
  <si>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</si>
  <si>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</si>
  <si>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</si>
  <si>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</si>
  <si>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</si>
  <si>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</si>
  <si>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</si>
  <si>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</si>
  <si>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</si>
  <si>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</si>
  <si>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</si>
  <si>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</si>
  <si>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</si>
  <si>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</si>
  <si>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</si>
  <si>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</si>
  <si>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</si>
  <si>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</si>
  <si>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</si>
  <si>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</si>
  <si>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</si>
  <si>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</si>
  <si>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</si>
  <si>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</si>
  <si>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</si>
  <si>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</si>
  <si>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</si>
  <si>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</si>
  <si>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</si>
  <si>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</si>
  <si>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</si>
  <si>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</si>
  <si>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</si>
  <si>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</si>
  <si>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</si>
  <si>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</si>
  <si>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</si>
  <si>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</si>
  <si>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</si>
  <si>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</si>
  <si>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</si>
  <si>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</si>
  <si>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</si>
  <si>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</si>
  <si>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</si>
  <si>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</si>
  <si>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</si>
  <si>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</si>
  <si>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</si>
  <si>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</si>
  <si>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</si>
  <si>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</si>
  <si>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</si>
  <si>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</si>
  <si>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</si>
  <si>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</si>
  <si>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</si>
  <si>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</si>
  <si>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</si>
  <si>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</si>
  <si>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</si>
  <si>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</si>
  <si>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</si>
  <si>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</si>
  <si>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</si>
  <si>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</si>
  <si>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</si>
  <si>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</si>
  <si>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</si>
  <si>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</si>
  <si>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</si>
  <si>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</si>
  <si>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</si>
  <si>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</si>
  <si>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</si>
  <si>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</si>
  <si>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</si>
  <si>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</si>
  <si>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</si>
  <si>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</si>
  <si>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</si>
  <si>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</si>
  <si>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</si>
  <si>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</si>
  <si>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</si>
  <si>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</si>
  <si>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</si>
  <si>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</si>
  <si>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</si>
  <si>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</si>
  <si>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</si>
  <si>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</si>
  <si>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</si>
  <si>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</si>
  <si>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</si>
  <si>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</si>
  <si>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</si>
  <si>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</si>
  <si>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</si>
  <si>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</si>
  <si>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</si>
  <si>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</si>
  <si>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</si>
  <si>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</si>
  <si>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</si>
  <si>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</si>
  <si>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</si>
  <si>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</si>
  <si>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</si>
  <si>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</si>
  <si>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</si>
  <si>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</si>
  <si>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</si>
  <si>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</si>
  <si>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</si>
  <si>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</si>
  <si>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</si>
  <si>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</si>
  <si>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</si>
  <si>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</si>
  <si>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</si>
  <si>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</si>
  <si>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</si>
  <si>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</si>
  <si>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</si>
  <si>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</si>
  <si>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</si>
  <si>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</si>
  <si>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</si>
  <si>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</si>
  <si>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</si>
  <si>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</si>
  <si>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</si>
  <si>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</si>
  <si>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</si>
  <si>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</si>
  <si>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</si>
  <si>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</si>
  <si>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</si>
  <si>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</si>
  <si>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</si>
  <si>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</si>
  <si>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</si>
  <si>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</si>
  <si>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</si>
  <si>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</si>
  <si>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</si>
  <si>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</si>
  <si>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</si>
  <si>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</si>
  <si>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</si>
  <si>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</si>
  <si>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</si>
  <si>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</si>
  <si>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</si>
  <si>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</si>
  <si>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</si>
  <si>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</si>
  <si>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</si>
  <si>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</si>
  <si>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</si>
  <si>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</si>
  <si>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</si>
  <si>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</si>
  <si>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</si>
  <si>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</si>
  <si>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</si>
  <si>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</si>
  <si>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</si>
  <si>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</si>
  <si>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</si>
  <si>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</si>
  <si>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</si>
  <si>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</si>
  <si>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</si>
  <si>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</si>
  <si>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</si>
  <si>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</si>
  <si>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</si>
  <si>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</si>
  <si>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</si>
  <si>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</si>
  <si>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</si>
  <si>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</si>
  <si>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</si>
  <si>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</si>
  <si>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</si>
  <si>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</si>
  <si>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</si>
  <si>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</si>
  <si>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</si>
  <si>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</si>
  <si>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</si>
  <si>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</si>
  <si>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</si>
  <si>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</si>
  <si>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</si>
  <si>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</si>
  <si>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</si>
  <si>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</si>
  <si>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</si>
  <si>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</si>
  <si>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</si>
  <si>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</si>
  <si>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</si>
  <si>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</si>
  <si>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</si>
  <si>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</si>
  <si>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</si>
  <si>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</si>
  <si>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</si>
  <si>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</si>
  <si>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</si>
  <si>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</si>
  <si>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</si>
  <si>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</si>
  <si>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</si>
  <si>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</si>
  <si>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</si>
  <si>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</si>
  <si>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</si>
  <si>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</si>
  <si>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</si>
  <si>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</si>
  <si>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</si>
  <si>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</si>
  <si>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</si>
  <si>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</si>
  <si>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</si>
  <si>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</si>
  <si>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</si>
  <si>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</si>
  <si>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</si>
  <si>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</si>
  <si>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</si>
  <si>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</si>
  <si>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</si>
  <si>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</si>
  <si>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</si>
  <si>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</si>
  <si>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</si>
  <si>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</si>
  <si>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</si>
  <si>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</si>
  <si>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</si>
  <si>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</si>
  <si>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</si>
  <si>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</si>
  <si>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</si>
  <si>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</si>
  <si>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</si>
  <si>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</si>
  <si>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</si>
  <si>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</si>
  <si>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</si>
  <si>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</si>
  <si>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</si>
  <si>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</si>
  <si>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</si>
  <si>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</si>
  <si>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</si>
  <si>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</si>
  <si>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</si>
  <si>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</si>
  <si>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</si>
  <si>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</si>
  <si>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</si>
  <si>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</si>
  <si>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</si>
  <si>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</si>
  <si>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</si>
  <si>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</si>
  <si>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</si>
  <si>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</si>
  <si>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</si>
  <si>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</si>
  <si>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</si>
  <si>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</si>
  <si>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</si>
  <si>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</si>
  <si>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</si>
  <si>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</si>
  <si>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</si>
  <si>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</si>
  <si>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</si>
  <si>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</si>
  <si>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</si>
  <si>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</si>
  <si>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</si>
  <si>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</si>
  <si>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</si>
  <si>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</si>
  <si>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</si>
  <si>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</si>
  <si>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</si>
  <si>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</si>
  <si>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</si>
  <si>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</si>
  <si>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</si>
  <si>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</si>
  <si>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</si>
  <si>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</si>
  <si>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</si>
  <si>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</si>
  <si>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</si>
  <si>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</si>
  <si>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</si>
  <si>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</si>
  <si>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</si>
  <si>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</si>
  <si>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</si>
  <si>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</si>
  <si>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</si>
  <si>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</si>
  <si>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</si>
  <si>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</si>
  <si>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</si>
  <si>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</si>
  <si>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</si>
  <si>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</si>
  <si>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</si>
  <si>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</si>
  <si>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</si>
  <si>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</si>
  <si>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</si>
  <si>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</si>
  <si>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</si>
  <si>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</si>
  <si>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</si>
  <si>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</si>
  <si>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</si>
  <si>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</si>
  <si>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</si>
  <si>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</si>
  <si>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</si>
  <si>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</si>
  <si>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</si>
  <si>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</si>
  <si>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</si>
  <si>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</si>
  <si>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</si>
  <si>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</si>
  <si>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</si>
  <si>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</si>
  <si>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</si>
  <si>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</si>
  <si>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</si>
  <si>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</si>
  <si>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</si>
  <si>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</si>
  <si>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</si>
  <si>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</si>
  <si>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</si>
  <si>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</si>
  <si>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</si>
  <si>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</si>
  <si>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</si>
  <si>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</si>
  <si>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</si>
  <si>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</si>
  <si>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</si>
  <si>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</si>
  <si>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</si>
  <si>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</si>
  <si>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</si>
  <si>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</si>
  <si>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</si>
  <si>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</si>
  <si>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</si>
  <si>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</si>
  <si>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</si>
  <si>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</si>
  <si>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</si>
  <si>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</si>
  <si>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</si>
  <si>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</si>
  <si>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</si>
  <si>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</si>
  <si>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</si>
  <si>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</si>
  <si>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</si>
  <si>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</si>
  <si>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</si>
  <si>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</si>
  <si>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</si>
  <si>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</si>
  <si>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</si>
  <si>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</si>
  <si>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</si>
  <si>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</si>
  <si>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</si>
  <si>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</si>
  <si>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</si>
  <si>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</si>
  <si>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</si>
  <si>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</si>
  <si>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</si>
  <si>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</si>
  <si>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</si>
  <si>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</si>
  <si>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</si>
  <si>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</si>
  <si>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</si>
  <si>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</si>
  <si>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</si>
  <si>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</si>
  <si>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</si>
  <si>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</si>
  <si>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</si>
  <si>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</si>
  <si>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</si>
  <si>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</si>
  <si>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</si>
  <si>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</si>
  <si>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</si>
  <si>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</si>
  <si>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</si>
  <si>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</si>
  <si>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</si>
  <si>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</si>
  <si>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</si>
  <si>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</si>
  <si>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</si>
  <si>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</si>
  <si>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</si>
  <si>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</si>
  <si>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</si>
  <si>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</si>
  <si>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</si>
  <si>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</si>
  <si>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</si>
  <si>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</si>
  <si>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</si>
  <si>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</si>
  <si>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</si>
  <si>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</si>
  <si>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</si>
  <si>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</si>
  <si>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</si>
  <si>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</si>
  <si>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</si>
  <si>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</si>
  <si>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</si>
  <si>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</si>
  <si>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</si>
  <si>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</si>
  <si>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</si>
  <si>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</si>
  <si>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</si>
  <si>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</si>
  <si>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</si>
  <si>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</si>
  <si>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</si>
  <si>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</si>
  <si>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</si>
  <si>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</si>
  <si>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</si>
  <si>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</si>
  <si>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</si>
  <si>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</si>
  <si>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</si>
  <si>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</si>
  <si>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</si>
  <si>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</si>
  <si>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</si>
  <si>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</si>
  <si>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</si>
  <si>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</si>
  <si>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</si>
  <si>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</si>
  <si>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</si>
  <si>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</si>
  <si>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</si>
  <si>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</si>
  <si>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</si>
  <si>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</si>
  <si>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</si>
  <si>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</si>
  <si>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</si>
  <si>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</si>
  <si>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</si>
  <si>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</si>
  <si>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</si>
  <si>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</si>
  <si>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</si>
  <si>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</si>
  <si>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</si>
  <si>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</si>
  <si>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</si>
  <si>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</si>
  <si>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</si>
  <si>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</si>
  <si>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</si>
  <si>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</si>
  <si>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</si>
  <si>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</si>
  <si>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</si>
  <si>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</si>
  <si>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</si>
  <si>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</si>
  <si>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</si>
  <si>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</si>
  <si>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</si>
  <si>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</si>
  <si>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</si>
  <si>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</si>
  <si>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</si>
  <si>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</si>
  <si>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</si>
  <si>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</si>
  <si>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</si>
  <si>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</si>
  <si>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</si>
  <si>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</si>
  <si>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</si>
  <si>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</si>
  <si>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</si>
  <si>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</si>
  <si>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</si>
  <si>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</si>
  <si>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</si>
  <si>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</si>
  <si>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</si>
  <si>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</si>
  <si>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</si>
  <si>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</si>
  <si>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</si>
  <si>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</si>
  <si>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</si>
  <si>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</si>
  <si>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</si>
  <si>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</si>
  <si>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</si>
  <si>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</si>
  <si>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</si>
  <si>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</si>
  <si>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</si>
  <si>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</si>
  <si>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</si>
  <si>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</si>
  <si>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</si>
  <si>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</si>
  <si>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</si>
  <si>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</si>
  <si>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</si>
  <si>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</si>
  <si>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</si>
  <si>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</si>
  <si>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</si>
  <si>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</si>
  <si>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</si>
  <si>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</si>
  <si>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</si>
  <si>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</si>
  <si>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</si>
  <si>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</si>
  <si>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</si>
  <si>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</si>
  <si>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</si>
  <si>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</si>
  <si>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</si>
  <si>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</si>
  <si>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</si>
  <si>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</si>
  <si>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</si>
  <si>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</si>
  <si>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</si>
  <si>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</si>
  <si>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</si>
  <si>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</si>
  <si>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</si>
  <si>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</si>
  <si>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</si>
  <si>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</si>
  <si>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</si>
  <si>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</si>
  <si>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</si>
  <si>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</si>
  <si>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</si>
  <si>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</si>
  <si>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</si>
  <si>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</si>
  <si>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</si>
  <si>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</si>
  <si>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</si>
  <si>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</si>
  <si>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</si>
  <si>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</si>
  <si>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</si>
  <si>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</si>
  <si>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</si>
  <si>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</si>
  <si>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</si>
  <si>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</si>
  <si>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</si>
  <si>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</si>
  <si>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</si>
  <si>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</si>
  <si>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</si>
  <si>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</si>
  <si>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</si>
  <si>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</si>
  <si>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</si>
  <si>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</si>
  <si>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</si>
  <si>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</si>
  <si>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</si>
  <si>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</si>
  <si>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</si>
  <si>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</si>
  <si>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</si>
  <si>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</si>
  <si>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</si>
  <si>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</si>
  <si>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</si>
  <si>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</si>
  <si>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</si>
  <si>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</si>
  <si>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</si>
  <si>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</si>
  <si>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</si>
  <si>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</si>
  <si>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</si>
  <si>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</si>
  <si>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</si>
  <si>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</si>
  <si>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</si>
  <si>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</si>
  <si>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</si>
  <si>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</si>
  <si>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</si>
  <si>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</si>
  <si>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</si>
  <si>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</si>
  <si>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</si>
  <si>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</si>
  <si>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</si>
  <si>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</si>
  <si>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</si>
  <si>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</si>
  <si>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</si>
  <si>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</si>
  <si>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</si>
  <si>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</si>
  <si>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</si>
  <si>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</si>
  <si>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</si>
  <si>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</si>
  <si>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</si>
  <si>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</si>
  <si>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</si>
  <si>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</si>
  <si>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</si>
  <si>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</si>
  <si>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</si>
  <si>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</si>
  <si>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</si>
  <si>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</si>
  <si>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</si>
  <si>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</si>
  <si>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</si>
  <si>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</si>
  <si>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</si>
  <si>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</si>
  <si>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</si>
  <si>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</si>
  <si>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</si>
  <si>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</si>
  <si>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</si>
  <si>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</si>
  <si>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</si>
  <si>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</si>
  <si>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</si>
  <si>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</si>
  <si>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</si>
  <si>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</si>
  <si>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</si>
  <si>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</si>
  <si>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</si>
  <si>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</si>
  <si>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</si>
  <si>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</si>
  <si>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</si>
  <si>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</si>
  <si>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</si>
  <si>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</si>
  <si>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</si>
  <si>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</si>
  <si>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</si>
  <si>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</si>
  <si>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</si>
  <si>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</si>
  <si>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</si>
  <si>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</si>
  <si>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</si>
  <si>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</si>
  <si>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</si>
  <si>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</si>
  <si>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</si>
  <si>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</si>
  <si>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</si>
  <si>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</si>
  <si>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</si>
  <si>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</si>
  <si>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</si>
  <si>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</si>
  <si>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</si>
  <si>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</si>
  <si>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</si>
  <si>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</si>
  <si>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</si>
  <si>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</si>
  <si>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</si>
  <si>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</si>
  <si>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</si>
  <si>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</si>
  <si>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</si>
  <si>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</si>
  <si>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</si>
  <si>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</si>
  <si>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</si>
  <si>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</si>
  <si>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</si>
  <si>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</si>
  <si>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</si>
  <si>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</si>
  <si>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</si>
  <si>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</si>
  <si>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</si>
  <si>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</si>
  <si>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</si>
  <si>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</si>
  <si>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</si>
  <si>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</si>
  <si>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</si>
  <si>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</si>
  <si>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</si>
  <si>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</si>
  <si>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</si>
  <si>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</si>
  <si>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</si>
  <si>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</si>
  <si>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</si>
  <si>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</si>
  <si>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</si>
  <si>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</si>
  <si>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</si>
  <si>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</si>
  <si>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</si>
  <si>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</si>
  <si>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</si>
  <si>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</si>
  <si>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</si>
  <si>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</si>
  <si>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</si>
  <si>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</si>
  <si>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</si>
  <si>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</si>
  <si>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</si>
  <si>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</si>
  <si>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</si>
  <si>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</si>
  <si>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</si>
  <si>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</si>
  <si>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</si>
  <si>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</si>
  <si>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</si>
  <si>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</si>
  <si>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</si>
  <si>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</si>
  <si>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</si>
  <si>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</si>
  <si>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</si>
  <si>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</si>
  <si>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</si>
  <si>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</si>
  <si>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</si>
  <si>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</si>
  <si>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</si>
  <si>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</si>
  <si>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</si>
  <si>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</si>
  <si>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</si>
  <si>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</si>
  <si>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</si>
  <si>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</si>
  <si>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</si>
  <si>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</si>
  <si>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</si>
  <si>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</si>
  <si>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</si>
  <si>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</si>
  <si>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</si>
  <si>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</si>
  <si>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</si>
  <si>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</si>
  <si>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</si>
  <si>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</si>
  <si>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</si>
  <si>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</si>
  <si>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</si>
  <si>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</si>
  <si>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</si>
  <si>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</si>
  <si>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</si>
  <si>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</si>
  <si>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</si>
  <si>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</si>
  <si>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</si>
  <si>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</si>
  <si>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</si>
  <si>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</si>
  <si>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</si>
  <si>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</si>
  <si>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</si>
  <si>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</si>
  <si>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</si>
  <si>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</si>
  <si>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</si>
  <si>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</si>
  <si>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</si>
  <si>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</si>
  <si>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</si>
  <si>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</si>
  <si>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</si>
  <si>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</si>
  <si>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</si>
  <si>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</si>
  <si>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</si>
  <si>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</si>
  <si>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</si>
  <si>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</si>
  <si>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</si>
  <si>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</si>
  <si>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</si>
  <si>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</si>
  <si>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</si>
  <si>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</si>
  <si>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</si>
  <si>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</si>
  <si>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</si>
  <si>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</si>
  <si>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</si>
  <si>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</si>
  <si>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</si>
  <si>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</si>
  <si>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</si>
  <si>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</si>
  <si>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</si>
  <si>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</si>
  <si>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</si>
  <si>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</si>
  <si>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</si>
  <si>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</si>
  <si>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</si>
  <si>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</si>
  <si>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</si>
  <si>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</si>
  <si>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</si>
  <si>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</si>
  <si>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</si>
  <si>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</si>
  <si>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</si>
  <si>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</si>
  <si>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</si>
  <si>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</si>
  <si>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</si>
  <si>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</si>
  <si>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</si>
  <si>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</si>
  <si>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</si>
  <si>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</si>
  <si>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</si>
  <si>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</si>
  <si>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</si>
  <si>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</si>
  <si>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</si>
  <si>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</si>
  <si>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</si>
  <si>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</si>
  <si>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</si>
  <si>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</si>
  <si>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</si>
  <si>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</si>
  <si>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</si>
  <si>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</si>
  <si>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</si>
  <si>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</si>
  <si>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</si>
  <si>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</si>
  <si>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</si>
  <si>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</si>
  <si>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</si>
  <si>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</si>
  <si>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</si>
  <si>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</si>
  <si>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</si>
  <si>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</si>
  <si>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</si>
  <si>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</si>
  <si>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</si>
  <si>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</si>
  <si>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</si>
  <si>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</si>
  <si>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</si>
  <si>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</si>
  <si>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</si>
  <si>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</si>
  <si>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</si>
  <si>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</si>
  <si>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</si>
  <si>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</si>
  <si>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</si>
  <si>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</si>
  <si>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</si>
  <si>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</si>
  <si>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</si>
  <si>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</si>
  <si>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</si>
  <si>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特定費用準備金</t>
    <rPh sb="0" eb="4">
      <t>トクテイヒヨウ</t>
    </rPh>
    <rPh sb="4" eb="7">
      <t>ジュンビキン</t>
    </rPh>
    <phoneticPr fontId="3"/>
  </si>
  <si>
    <t>対象事業</t>
    <rPh sb="0" eb="2">
      <t>タイショウ</t>
    </rPh>
    <rPh sb="2" eb="4">
      <t>ジギョウ</t>
    </rPh>
    <phoneticPr fontId="3"/>
  </si>
  <si>
    <t>積立実行日</t>
    <rPh sb="0" eb="2">
      <t>ツミタテ</t>
    </rPh>
    <rPh sb="2" eb="4">
      <t>ジッコウ</t>
    </rPh>
    <phoneticPr fontId="3"/>
  </si>
  <si>
    <t>開催年月日</t>
    <rPh sb="0" eb="2">
      <t>カイサイ</t>
    </rPh>
    <rPh sb="2" eb="5">
      <t>ネンガッピ</t>
    </rPh>
    <phoneticPr fontId="3"/>
  </si>
  <si>
    <t>予算、積立限度額</t>
    <rPh sb="0" eb="2">
      <t>ヨサン</t>
    </rPh>
    <rPh sb="3" eb="7">
      <t>ツミタテゲンド</t>
    </rPh>
    <rPh sb="7" eb="8">
      <t>ガク</t>
    </rPh>
    <phoneticPr fontId="3"/>
  </si>
  <si>
    <t>今回積立額</t>
    <rPh sb="0" eb="2">
      <t>コンカイ</t>
    </rPh>
    <rPh sb="2" eb="5">
      <t>ツミタテガク</t>
    </rPh>
    <phoneticPr fontId="3"/>
  </si>
  <si>
    <t>返金日付</t>
    <rPh sb="0" eb="2">
      <t>ヘンキン</t>
    </rPh>
    <rPh sb="2" eb="4">
      <t>ヒヅケ</t>
    </rPh>
    <phoneticPr fontId="3"/>
  </si>
  <si>
    <t>対象事業</t>
    <rPh sb="0" eb="4">
      <t>タイショウジギョウ</t>
    </rPh>
    <phoneticPr fontId="3"/>
  </si>
  <si>
    <t>開催年月日</t>
    <rPh sb="0" eb="5">
      <t>カイサイネンガッピ</t>
    </rPh>
    <phoneticPr fontId="3"/>
  </si>
  <si>
    <t>記入必須</t>
    <rPh sb="0" eb="4">
      <t>キニュウヒッス</t>
    </rPh>
    <phoneticPr fontId="7"/>
  </si>
  <si>
    <r>
      <t xml:space="preserve">特定費用準備金として口座移動 </t>
    </r>
    <r>
      <rPr>
        <b/>
        <sz val="11"/>
        <color rgb="FFFF0000"/>
        <rFont val="ＭＳ Ｐゴシック"/>
        <family val="3"/>
        <charset val="128"/>
      </rPr>
      <t>263　</t>
    </r>
    <rPh sb="0" eb="4">
      <t>トクテイヒヨウ</t>
    </rPh>
    <rPh sb="4" eb="7">
      <t>ジュンビキン</t>
    </rPh>
    <rPh sb="10" eb="12">
      <t>コウザ</t>
    </rPh>
    <rPh sb="12" eb="14">
      <t>イドウ</t>
    </rPh>
    <phoneticPr fontId="3"/>
  </si>
  <si>
    <r>
      <t xml:space="preserve">特定費用準備金剰余金戻り </t>
    </r>
    <r>
      <rPr>
        <b/>
        <sz val="11"/>
        <color rgb="FF0070C0"/>
        <rFont val="ＭＳ Ｐゴシック"/>
        <family val="3"/>
        <charset val="128"/>
      </rPr>
      <t>264</t>
    </r>
    <rPh sb="0" eb="7">
      <t>トクテイヒヨウジュンビキン</t>
    </rPh>
    <rPh sb="7" eb="8">
      <t>ヨ</t>
    </rPh>
    <rPh sb="8" eb="9">
      <t>キン</t>
    </rPh>
    <rPh sb="9" eb="10">
      <t>モド</t>
    </rPh>
    <phoneticPr fontId="3"/>
  </si>
  <si>
    <t>263,264共通</t>
    <rPh sb="7" eb="9">
      <t>キョウツウ</t>
    </rPh>
    <phoneticPr fontId="3"/>
  </si>
  <si>
    <t>（事業開催予定年月日）</t>
    <rPh sb="1" eb="3">
      <t>ジギョウ</t>
    </rPh>
    <rPh sb="3" eb="5">
      <t>カイサイ</t>
    </rPh>
    <rPh sb="5" eb="7">
      <t>ヨテイ</t>
    </rPh>
    <rPh sb="7" eb="10">
      <t>ネンガッピ</t>
    </rPh>
    <phoneticPr fontId="7"/>
  </si>
  <si>
    <t>アジアインドアゲームス</t>
  </si>
  <si>
    <t>アジアインドアゲームス</t>
    <phoneticPr fontId="7"/>
  </si>
  <si>
    <t>事業中止による積立取崩し</t>
    <rPh sb="0" eb="2">
      <t>ジギョウ</t>
    </rPh>
    <rPh sb="2" eb="4">
      <t>チュウシ</t>
    </rPh>
    <rPh sb="7" eb="9">
      <t>ツミタテ</t>
    </rPh>
    <rPh sb="9" eb="11">
      <t>トリクズ</t>
    </rPh>
    <phoneticPr fontId="7"/>
  </si>
  <si>
    <t>アジアインドアゲームス</t>
    <phoneticPr fontId="3"/>
  </si>
  <si>
    <t>特定費用準備金残金返金</t>
    <phoneticPr fontId="3"/>
  </si>
  <si>
    <t>特定費用準備金みずほ銀行020へ口座移動</t>
    <phoneticPr fontId="3"/>
  </si>
  <si>
    <t>7年度</t>
    <rPh sb="1" eb="3">
      <t>ネンド</t>
    </rPh>
    <phoneticPr fontId="3"/>
  </si>
  <si>
    <t>収入　　　　　　大会、記載料、支部負担、準備金戻り</t>
    <rPh sb="0" eb="2">
      <t>シュウニュウ</t>
    </rPh>
    <rPh sb="8" eb="10">
      <t>タイカイ</t>
    </rPh>
    <rPh sb="11" eb="13">
      <t>キサイ</t>
    </rPh>
    <rPh sb="13" eb="14">
      <t>リョウ</t>
    </rPh>
    <rPh sb="15" eb="17">
      <t>シブ</t>
    </rPh>
    <rPh sb="17" eb="19">
      <t>フタン</t>
    </rPh>
    <rPh sb="20" eb="23">
      <t>ジュンビキン</t>
    </rPh>
    <rPh sb="23" eb="24">
      <t>モド</t>
    </rPh>
    <phoneticPr fontId="3"/>
  </si>
  <si>
    <t>支出　　　　　　助成、報奨金、事業費、準備金積立</t>
    <rPh sb="0" eb="2">
      <t>シシュツ</t>
    </rPh>
    <rPh sb="8" eb="10">
      <t>ジョセイ</t>
    </rPh>
    <rPh sb="11" eb="14">
      <t>ホウショウキン</t>
    </rPh>
    <rPh sb="15" eb="18">
      <t>ジギョウヒ</t>
    </rPh>
    <rPh sb="19" eb="22">
      <t>ジュンビキン</t>
    </rPh>
    <rPh sb="22" eb="24">
      <t>ツミタテ</t>
    </rPh>
    <phoneticPr fontId="3"/>
  </si>
  <si>
    <t>当期協力金収支</t>
    <rPh sb="0" eb="2">
      <t>トウキ</t>
    </rPh>
    <rPh sb="2" eb="5">
      <t>キョウリョクキン</t>
    </rPh>
    <rPh sb="5" eb="7">
      <t>シュウシ</t>
    </rPh>
    <phoneticPr fontId="3"/>
  </si>
  <si>
    <t>預り金等収支</t>
    <rPh sb="0" eb="1">
      <t>アズカ</t>
    </rPh>
    <rPh sb="2" eb="3">
      <t>キン</t>
    </rPh>
    <rPh sb="3" eb="4">
      <t>トウ</t>
    </rPh>
    <rPh sb="4" eb="6">
      <t>シュウシ</t>
    </rPh>
    <phoneticPr fontId="3"/>
  </si>
  <si>
    <t>当期増減額</t>
    <rPh sb="0" eb="2">
      <t>トウキ</t>
    </rPh>
    <rPh sb="2" eb="5">
      <t>ゾウゲンガク</t>
    </rPh>
    <phoneticPr fontId="3"/>
  </si>
  <si>
    <t>NSF事業当期収支</t>
    <rPh sb="3" eb="5">
      <t>ジギョウ</t>
    </rPh>
    <rPh sb="5" eb="7">
      <t>トウキ</t>
    </rPh>
    <rPh sb="7" eb="9">
      <t>シュウシ</t>
    </rPh>
    <phoneticPr fontId="3"/>
  </si>
  <si>
    <t>委託事業当期収支</t>
    <rPh sb="0" eb="4">
      <t>イタクジギョウ</t>
    </rPh>
    <rPh sb="4" eb="8">
      <t>トウキシュウシ</t>
    </rPh>
    <phoneticPr fontId="3"/>
  </si>
  <si>
    <t>当期収支</t>
    <rPh sb="0" eb="2">
      <t>トウキ</t>
    </rPh>
    <rPh sb="2" eb="4">
      <t>シュウシ</t>
    </rPh>
    <phoneticPr fontId="3"/>
  </si>
  <si>
    <t>第74回全日本ポケットビリヤード選手権大会、第64回同B級</t>
    <phoneticPr fontId="3"/>
  </si>
  <si>
    <t>令和7年度分</t>
    <phoneticPr fontId="3"/>
  </si>
  <si>
    <t>証明手数料</t>
    <phoneticPr fontId="3"/>
  </si>
  <si>
    <t>第40回関東オープン、第32回同レディースオープン</t>
    <phoneticPr fontId="3"/>
  </si>
  <si>
    <t>大井直幸　世界10ボール選手権　準優勝（2021）</t>
    <phoneticPr fontId="3"/>
  </si>
  <si>
    <t>大井直幸　世界10ボール選手権　準優勝</t>
    <phoneticPr fontId="3"/>
  </si>
  <si>
    <t>河原千尋　アジア女子9ボール選手権　3位</t>
    <phoneticPr fontId="3"/>
  </si>
  <si>
    <t>梅田竜二　世界3C国別対抗選手権　3位</t>
    <phoneticPr fontId="3"/>
  </si>
  <si>
    <t>宮下崇生　世界3C国別対抗選手権　3位</t>
    <phoneticPr fontId="3"/>
  </si>
  <si>
    <t>ジュニア9ボール選手権補助</t>
    <phoneticPr fontId="3"/>
  </si>
  <si>
    <t>第23回全日本スヌーカー選手権大会</t>
    <phoneticPr fontId="3"/>
  </si>
  <si>
    <t>第48回全日本アマチュア9ボール選手権大会、第39回同B級、第24回同L級</t>
    <phoneticPr fontId="3"/>
  </si>
  <si>
    <t>梅田竜二　ＷＣＢＳチャンピオンシップ　準優勝</t>
    <phoneticPr fontId="3"/>
  </si>
  <si>
    <t>西本優子　WCBSチャンピオンシップ　3位</t>
    <phoneticPr fontId="3"/>
  </si>
  <si>
    <t>預かり公認料振替</t>
    <phoneticPr fontId="3"/>
  </si>
  <si>
    <t>河原千尋　世界女子9ボール選手権　3位</t>
    <phoneticPr fontId="3"/>
  </si>
  <si>
    <t>第36回ジャパンオープン10ボール男子、同9ボール女子</t>
    <phoneticPr fontId="3"/>
  </si>
  <si>
    <t>レク協イベント助成</t>
    <phoneticPr fontId="3"/>
  </si>
  <si>
    <t>ミニテーブル購入助成</t>
    <phoneticPr fontId="3"/>
  </si>
  <si>
    <t>第31回全日本レディース四ツ球選手権大会</t>
    <phoneticPr fontId="3"/>
  </si>
  <si>
    <t>第35回北陸オープン</t>
    <phoneticPr fontId="3"/>
  </si>
  <si>
    <t>第57回全日本選手権大会 男子、同女子</t>
    <phoneticPr fontId="3"/>
  </si>
  <si>
    <t>第35回全日本プロ選手権　アダムジャパン杯</t>
    <phoneticPr fontId="3"/>
  </si>
  <si>
    <t>学生9ボール選手権大会補助</t>
    <phoneticPr fontId="3"/>
  </si>
  <si>
    <t>令和6年度決算</t>
    <rPh sb="0" eb="2">
      <t>レイワ</t>
    </rPh>
    <rPh sb="3" eb="5">
      <t>ネンド</t>
    </rPh>
    <rPh sb="5" eb="7">
      <t>ケッサン</t>
    </rPh>
    <phoneticPr fontId="3"/>
  </si>
  <si>
    <t>NSF3年度期末</t>
    <rPh sb="4" eb="6">
      <t>ネンド</t>
    </rPh>
    <rPh sb="6" eb="7">
      <t>キ</t>
    </rPh>
    <rPh sb="7" eb="8">
      <t>マツ</t>
    </rPh>
    <phoneticPr fontId="3"/>
  </si>
  <si>
    <t>NSF4年度期末</t>
    <rPh sb="4" eb="6">
      <t>ネンド</t>
    </rPh>
    <rPh sb="6" eb="7">
      <t>キ</t>
    </rPh>
    <rPh sb="7" eb="8">
      <t>マツ</t>
    </rPh>
    <phoneticPr fontId="3"/>
  </si>
  <si>
    <t>NSF5年度期末</t>
    <rPh sb="4" eb="6">
      <t>ネンド</t>
    </rPh>
    <rPh sb="6" eb="8">
      <t>キマツ</t>
    </rPh>
    <phoneticPr fontId="7"/>
  </si>
  <si>
    <t>NSF6年度期末</t>
    <rPh sb="4" eb="6">
      <t>ネンド</t>
    </rPh>
    <rPh sb="6" eb="8">
      <t>キマツ</t>
    </rPh>
    <phoneticPr fontId="7"/>
  </si>
  <si>
    <t>NSF7年度期首</t>
    <rPh sb="4" eb="6">
      <t>ネンド</t>
    </rPh>
    <rPh sb="6" eb="8">
      <t>キシュ</t>
    </rPh>
    <phoneticPr fontId="7"/>
  </si>
  <si>
    <t>第82回全日本スリークッション選手権大会</t>
  </si>
  <si>
    <t>第32回全日本女子スリークッション選手権大会</t>
  </si>
  <si>
    <t>残高証明発行手数料</t>
    <rPh sb="0" eb="9">
      <t>ザンダカショウメイハッコウテスウリョウ</t>
    </rPh>
    <phoneticPr fontId="7"/>
  </si>
  <si>
    <t>第41回関東オープン、第33回同レディースオープン</t>
  </si>
  <si>
    <t>宮下綾香　アジア女子3C選手権　準優勝</t>
    <rPh sb="0" eb="4">
      <t>ミヤシタアヤカ</t>
    </rPh>
    <rPh sb="8" eb="10">
      <t>ジョシ</t>
    </rPh>
    <rPh sb="12" eb="15">
      <t>セン</t>
    </rPh>
    <rPh sb="16" eb="19">
      <t>ジュンユウショウ</t>
    </rPh>
    <phoneticPr fontId="7"/>
  </si>
  <si>
    <t>森陽一郎　アジア1C選手権　3位</t>
    <rPh sb="0" eb="4">
      <t>モリヨウイチロウ</t>
    </rPh>
    <rPh sb="10" eb="13">
      <t>センシュケン</t>
    </rPh>
    <rPh sb="15" eb="16">
      <t>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</si>
</sst>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Red]\(0\)"/>
    <numFmt numFmtId="177" formatCode="0_ ;[Red]\-0\ "/>
    <numFmt numFmtId="178" formatCode="#,##0_);[Red]\(#,##0\)"/>
    <numFmt numFmtId="179" formatCode="yyyy\-mm\-dd;@"/>
    <numFmt numFmtId="180" formatCode="[$-411]ggge&quot;年度&quot;"/>
    <numFmt numFmtId="181" formatCode="0_);\(0\)"/>
    <numFmt numFmtId="182" formatCode="#,##0;&quot;▲ &quot;#,##0"/>
  </numFmts>
  <fonts count="9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
      <b/>
      <sz val="11"/>
      <color theme="3" tint="-0.249977111117893"/>
      <name val="ＭＳ Ｐゴシック"/>
      <family val="3"/>
      <charset val="128"/>
    </font>
    <font>
      <b/>
      <sz val="16"/>
      <name val="ＭＳ Ｐゴシック"/>
      <family val="3"/>
      <charset val="128"/>
    </font>
    <font>
      <b/>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6">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
      <left/>
      <right style="thin">
        <color rgb="FFFF0000"/>
      </right>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0" fillId="0" borderId="0" applyNumberFormat="0" applyFill="0" applyBorder="0" applyAlignment="0" applyProtection="0"/>
  </cellStyleXfs>
  <cellXfs count="1524">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6" fillId="0" borderId="48" xfId="3" applyFont="1" applyBorder="1" applyAlignment="1">
      <alignment horizontal="center" vertical="center"/>
    </xf>
    <xf numFmtId="0" fontId="76"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6" fillId="9" borderId="48" xfId="3" applyFont="1" applyFill="1" applyBorder="1" applyAlignment="1">
      <alignment horizontal="center" vertical="center"/>
    </xf>
    <xf numFmtId="0" fontId="76" fillId="9" borderId="51" xfId="3" applyFont="1" applyFill="1" applyBorder="1" applyAlignment="1">
      <alignment horizontal="left" vertical="center"/>
    </xf>
    <xf numFmtId="0" fontId="76" fillId="9" borderId="59" xfId="3" applyFont="1" applyFill="1" applyBorder="1" applyAlignment="1">
      <alignment horizontal="center" vertical="center"/>
    </xf>
    <xf numFmtId="38" fontId="77" fillId="9" borderId="49" xfId="2" applyFont="1" applyFill="1" applyBorder="1" applyAlignment="1">
      <alignment vertical="center"/>
    </xf>
    <xf numFmtId="38" fontId="78"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79" fillId="0" borderId="62" xfId="3" applyFont="1" applyBorder="1" applyAlignment="1">
      <alignment horizontal="center" vertical="center"/>
    </xf>
    <xf numFmtId="0" fontId="79"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1"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2"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3" fillId="0" borderId="0" xfId="1" applyFont="1"/>
    <xf numFmtId="38" fontId="8" fillId="0" borderId="0" xfId="1" applyFont="1"/>
    <xf numFmtId="0" fontId="8" fillId="0" borderId="0" xfId="0" applyFont="1" applyAlignment="1">
      <alignment horizontal="right"/>
    </xf>
    <xf numFmtId="38" fontId="83" fillId="0" borderId="0" xfId="1" applyFont="1" applyAlignment="1"/>
    <xf numFmtId="38" fontId="8" fillId="0" borderId="0" xfId="1" applyFont="1" applyAlignment="1"/>
    <xf numFmtId="38" fontId="8" fillId="0" borderId="273" xfId="1" applyFont="1" applyBorder="1" applyAlignment="1"/>
    <xf numFmtId="38" fontId="83"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3"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4" fillId="0" borderId="0" xfId="3" applyFont="1"/>
    <xf numFmtId="0" fontId="85" fillId="0" borderId="0" xfId="4" applyFont="1"/>
    <xf numFmtId="0" fontId="86" fillId="0" borderId="266" xfId="0" applyFont="1" applyBorder="1"/>
    <xf numFmtId="0" fontId="86"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3"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3"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3"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3" fillId="0" borderId="0" xfId="1" applyFont="1" applyAlignment="1">
      <alignment horizontal="centerContinuous" vertical="center"/>
    </xf>
    <xf numFmtId="0" fontId="87"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3"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0" fontId="14" fillId="0" borderId="0" xfId="0" applyFont="1"/>
    <xf numFmtId="179" fontId="0" fillId="0" borderId="0" xfId="0" applyNumberFormat="1"/>
    <xf numFmtId="0" fontId="33" fillId="0" borderId="0" xfId="0" applyFont="1" applyBorder="1" applyAlignment="1">
      <alignment horizontal="left"/>
    </xf>
    <xf numFmtId="0" fontId="0" fillId="0" borderId="0" xfId="0" applyBorder="1" applyAlignment="1">
      <alignment horizontal="right"/>
    </xf>
    <xf numFmtId="0" fontId="35" fillId="0" borderId="235" xfId="0" applyFont="1" applyBorder="1"/>
    <xf numFmtId="0" fontId="35" fillId="0" borderId="238" xfId="0" applyFont="1" applyBorder="1"/>
    <xf numFmtId="38" fontId="48" fillId="0" borderId="1" xfId="1" applyFont="1" applyFill="1" applyBorder="1" applyAlignment="1">
      <alignment horizontal="left" vertical="center"/>
    </xf>
    <xf numFmtId="0" fontId="0" fillId="0" borderId="0" xfId="0" applyAlignment="1">
      <alignment horizontal="left"/>
    </xf>
    <xf numFmtId="0" fontId="0" fillId="0" borderId="239" xfId="0" applyBorder="1" applyAlignment="1">
      <alignment horizontal="center"/>
    </xf>
    <xf numFmtId="0" fontId="0" fillId="0" borderId="281" xfId="0" applyBorder="1"/>
    <xf numFmtId="14" fontId="35" fillId="0" borderId="237" xfId="0" applyNumberFormat="1" applyFont="1" applyBorder="1"/>
    <xf numFmtId="0" fontId="63" fillId="0" borderId="45" xfId="0" applyFont="1" applyBorder="1"/>
    <xf numFmtId="14" fontId="63" fillId="0" borderId="45" xfId="0" applyNumberFormat="1" applyFont="1" applyBorder="1"/>
    <xf numFmtId="180" fontId="0" fillId="0" borderId="0" xfId="0" applyNumberFormat="1"/>
    <xf numFmtId="180" fontId="0" fillId="0" borderId="0" xfId="0" applyNumberFormat="1" applyBorder="1"/>
    <xf numFmtId="180" fontId="0" fillId="0" borderId="0" xfId="0" applyNumberFormat="1" applyBorder="1" applyAlignment="1">
      <alignment horizontal="center"/>
    </xf>
    <xf numFmtId="181" fontId="0" fillId="0" borderId="273" xfId="0" applyNumberFormat="1" applyBorder="1"/>
    <xf numFmtId="0" fontId="63" fillId="0" borderId="0" xfId="0" applyFont="1" applyBorder="1"/>
    <xf numFmtId="14" fontId="63" fillId="0" borderId="0" xfId="0" applyNumberFormat="1" applyFont="1" applyBorder="1"/>
    <xf numFmtId="180" fontId="0" fillId="0" borderId="0" xfId="0" applyNumberFormat="1" applyBorder="1" applyAlignment="1">
      <alignment horizontal="left"/>
    </xf>
    <xf numFmtId="14" fontId="36" fillId="0" borderId="237" xfId="0" applyNumberFormat="1" applyFont="1" applyBorder="1"/>
    <xf numFmtId="0" fontId="36" fillId="0" borderId="235" xfId="0" applyFont="1" applyBorder="1"/>
    <xf numFmtId="38" fontId="36" fillId="0" borderId="238" xfId="1" applyFont="1" applyBorder="1" applyAlignment="1"/>
    <xf numFmtId="180" fontId="0" fillId="0" borderId="45" xfId="0" applyNumberFormat="1" applyBorder="1" applyAlignment="1">
      <alignment horizontal="center"/>
    </xf>
    <xf numFmtId="14" fontId="0" fillId="0" borderId="47" xfId="0" applyNumberFormat="1" applyBorder="1" applyAlignment="1">
      <alignment horizontal="center"/>
    </xf>
    <xf numFmtId="0" fontId="0" fillId="0" borderId="45" xfId="0" applyBorder="1" applyAlignment="1">
      <alignment horizontal="center"/>
    </xf>
    <xf numFmtId="0" fontId="0" fillId="0" borderId="45" xfId="0" applyBorder="1" applyAlignment="1">
      <alignment horizontal="right"/>
    </xf>
    <xf numFmtId="38" fontId="0" fillId="0" borderId="46" xfId="1" applyFont="1" applyBorder="1" applyAlignment="1">
      <alignment horizontal="right"/>
    </xf>
    <xf numFmtId="0" fontId="0" fillId="0" borderId="279" xfId="0" applyBorder="1"/>
    <xf numFmtId="38" fontId="0" fillId="0" borderId="24" xfId="0" applyNumberFormat="1" applyBorder="1"/>
    <xf numFmtId="38" fontId="0" fillId="0" borderId="33" xfId="0" applyNumberFormat="1" applyBorder="1"/>
    <xf numFmtId="182" fontId="0" fillId="0" borderId="23" xfId="1" applyNumberFormat="1" applyFont="1" applyBorder="1"/>
    <xf numFmtId="182" fontId="0" fillId="0" borderId="28" xfId="0" applyNumberFormat="1" applyBorder="1"/>
    <xf numFmtId="182" fontId="0" fillId="0" borderId="54" xfId="0" applyNumberFormat="1" applyBorder="1"/>
    <xf numFmtId="182" fontId="0" fillId="0" borderId="38" xfId="1" applyNumberFormat="1" applyFont="1" applyBorder="1"/>
    <xf numFmtId="182" fontId="0" fillId="0" borderId="28" xfId="1" applyNumberFormat="1" applyFont="1" applyBorder="1"/>
    <xf numFmtId="38" fontId="0" fillId="0" borderId="242" xfId="1" applyFont="1" applyBorder="1"/>
    <xf numFmtId="38" fontId="0" fillId="0" borderId="246" xfId="1" applyFont="1" applyBorder="1"/>
    <xf numFmtId="182" fontId="0" fillId="0" borderId="0" xfId="1" applyNumberFormat="1" applyFont="1" applyBorder="1"/>
    <xf numFmtId="38" fontId="0" fillId="0" borderId="0" xfId="0" applyNumberFormat="1" applyBorder="1"/>
    <xf numFmtId="182" fontId="0" fillId="0" borderId="84" xfId="1" applyNumberFormat="1" applyFont="1" applyBorder="1"/>
    <xf numFmtId="38" fontId="0" fillId="0" borderId="97" xfId="0" applyNumberFormat="1" applyBorder="1"/>
    <xf numFmtId="0" fontId="0" fillId="0" borderId="250" xfId="0" applyBorder="1"/>
    <xf numFmtId="0" fontId="0" fillId="7" borderId="83" xfId="0" applyFill="1" applyBorder="1"/>
    <xf numFmtId="0" fontId="88" fillId="0" borderId="0" xfId="0" applyFont="1" applyBorder="1"/>
    <xf numFmtId="0" fontId="0" fillId="0" borderId="0" xfId="0" applyAlignment="1">
      <alignment horizontal="right" vertical="center"/>
    </xf>
    <xf numFmtId="0" fontId="88" fillId="0" borderId="83" xfId="0" applyFont="1" applyBorder="1"/>
    <xf numFmtId="0" fontId="0" fillId="0" borderId="237" xfId="0" applyBorder="1"/>
    <xf numFmtId="38" fontId="0" fillId="0" borderId="241" xfId="1" applyFont="1" applyBorder="1"/>
    <xf numFmtId="38" fontId="0" fillId="0" borderId="235" xfId="1" applyFont="1" applyBorder="1"/>
    <xf numFmtId="38" fontId="0" fillId="0" borderId="245" xfId="1" applyFont="1" applyBorder="1"/>
    <xf numFmtId="182" fontId="0" fillId="0" borderId="281" xfId="1" applyNumberFormat="1" applyFont="1" applyBorder="1"/>
    <xf numFmtId="38" fontId="0" fillId="0" borderId="134" xfId="1" applyFont="1" applyBorder="1"/>
    <xf numFmtId="182" fontId="0" fillId="0" borderId="97" xfId="1" applyNumberFormat="1" applyFont="1" applyBorder="1"/>
    <xf numFmtId="38" fontId="89" fillId="0" borderId="0" xfId="1" applyFont="1" applyAlignment="1">
      <alignment horizontal="centerContinuous"/>
    </xf>
    <xf numFmtId="0" fontId="90" fillId="0" borderId="0" xfId="0" applyFont="1" applyAlignment="1">
      <alignment horizontal="left"/>
    </xf>
    <xf numFmtId="14" fontId="0" fillId="0" borderId="284" xfId="0" applyNumberFormat="1" applyBorder="1"/>
    <xf numFmtId="0" fontId="86" fillId="0" borderId="285" xfId="0" applyFont="1" applyBorder="1"/>
    <xf numFmtId="38" fontId="0" fillId="0" borderId="137" xfId="1" applyFont="1" applyBorder="1" applyAlignment="1">
      <alignment horizontal="center"/>
    </xf>
    <xf numFmtId="38" fontId="0" fillId="0" borderId="46" xfId="1" applyFont="1" applyBorder="1" applyAlignment="1">
      <alignment horizont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421065</xdr:colOff>
      <xdr:row>1</xdr:row>
      <xdr:rowOff>80888</xdr:rowOff>
    </xdr:from>
    <xdr:to>
      <xdr:col>5</xdr:col>
      <xdr:colOff>81641</xdr:colOff>
      <xdr:row>6</xdr:row>
      <xdr:rowOff>139096</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938636" y="475495"/>
          <a:ext cx="354541" cy="1078744"/>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0</xdr:row>
          <xdr:rowOff>361950</xdr:rowOff>
        </xdr:from>
        <xdr:to>
          <xdr:col>11</xdr:col>
          <xdr:colOff>466725</xdr:colOff>
          <xdr:row>7</xdr:row>
          <xdr:rowOff>447675</xdr:rowOff>
        </xdr:to>
        <xdr:sp macro="" textlink="">
          <xdr:nvSpPr>
            <xdr:cNvPr id="1034" name="CommandButton2"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45789.959840277777</v>
      </c>
      <c r="G1" s="411" t="s">
        <v>1395</v>
      </c>
    </row>
    <row r="2" spans="1:7" ht="20.25" customHeight="1" x14ac:dyDescent="0.15">
      <c r="F2" s="338"/>
      <c r="G2" s="339"/>
    </row>
    <row r="3" spans="1:7" ht="18.75" customHeight="1" x14ac:dyDescent="0.15">
      <c r="A3" s="332" t="s">
        <v>1689</v>
      </c>
      <c r="D3" s="1098" t="s">
        <v>3056</v>
      </c>
      <c r="F3" s="338"/>
      <c r="G3" s="339"/>
    </row>
    <row r="4" spans="1:7" ht="18.75" customHeight="1" x14ac:dyDescent="0.15">
      <c r="D4" s="1098"/>
      <c r="F4" s="338"/>
      <c r="G4" s="339"/>
    </row>
    <row r="6" spans="1:7" ht="14.25" x14ac:dyDescent="0.15">
      <c r="C6" s="335"/>
      <c r="D6" s="911" t="s">
        <v>2023</v>
      </c>
      <c r="F6" s="340"/>
    </row>
    <row r="8" spans="1:7" x14ac:dyDescent="0.15">
      <c r="D8" s="340" t="s">
        <v>3054</v>
      </c>
      <c r="E8" s="907"/>
      <c r="F8" s="340"/>
      <c r="G8" s="340"/>
    </row>
    <row r="9" spans="1:7" x14ac:dyDescent="0.15">
      <c r="D9" s="340"/>
      <c r="E9" s="907"/>
      <c r="F9" s="340"/>
      <c r="G9" s="340"/>
    </row>
    <row r="10" spans="1:7" x14ac:dyDescent="0.15">
      <c r="D10" s="340" t="s">
        <v>3637</v>
      </c>
      <c r="E10" s="907"/>
      <c r="F10" s="340"/>
      <c r="G10" s="340"/>
    </row>
    <row r="11" spans="1:7" x14ac:dyDescent="0.15">
      <c r="D11" s="340" t="s">
        <v>3639</v>
      </c>
    </row>
    <row r="13" spans="1:7" x14ac:dyDescent="0.15">
      <c r="D13" s="340" t="s">
        <v>3640</v>
      </c>
    </row>
    <row r="14" spans="1:7" x14ac:dyDescent="0.15">
      <c r="D14" s="340" t="s">
        <v>3636</v>
      </c>
      <c r="E14" s="907"/>
      <c r="F14" s="340"/>
      <c r="G14" s="340"/>
    </row>
    <row r="15" spans="1:7" x14ac:dyDescent="0.15">
      <c r="D15" s="340"/>
    </row>
    <row r="16" spans="1:7" x14ac:dyDescent="0.15">
      <c r="D16" s="340" t="s">
        <v>3116</v>
      </c>
      <c r="E16" s="332"/>
    </row>
    <row r="17" spans="2:7" x14ac:dyDescent="0.15">
      <c r="D17" s="340"/>
      <c r="E17" s="332"/>
    </row>
    <row r="18" spans="2:7" x14ac:dyDescent="0.15">
      <c r="E18" s="907"/>
      <c r="F18" s="340"/>
      <c r="G18" s="340"/>
    </row>
    <row r="19" spans="2:7" x14ac:dyDescent="0.15">
      <c r="D19" s="340"/>
      <c r="E19" s="907"/>
      <c r="F19" s="340"/>
      <c r="G19" s="340"/>
    </row>
    <row r="20" spans="2:7" x14ac:dyDescent="0.15">
      <c r="D20" s="340"/>
      <c r="E20" s="907"/>
      <c r="F20" s="340"/>
      <c r="G20" s="340"/>
    </row>
    <row r="21" spans="2:7" x14ac:dyDescent="0.15">
      <c r="B21" s="332" t="s">
        <v>1690</v>
      </c>
      <c r="D21" s="340"/>
      <c r="E21" s="907"/>
      <c r="F21" s="340"/>
      <c r="G21" s="702" t="s">
        <v>3114</v>
      </c>
    </row>
    <row r="22" spans="2:7" x14ac:dyDescent="0.15">
      <c r="D22" s="340"/>
      <c r="E22" s="907"/>
      <c r="F22" s="340"/>
      <c r="G22" s="702" t="s">
        <v>3340</v>
      </c>
    </row>
    <row r="23" spans="2:7" x14ac:dyDescent="0.15">
      <c r="D23" s="340"/>
      <c r="E23" s="907"/>
      <c r="F23" s="340"/>
      <c r="G23" s="702" t="s">
        <v>3115</v>
      </c>
    </row>
    <row r="24" spans="2:7" x14ac:dyDescent="0.15">
      <c r="D24" s="340"/>
      <c r="E24" s="907"/>
      <c r="F24" s="340"/>
      <c r="G24" s="702" t="s">
        <v>3341</v>
      </c>
    </row>
    <row r="25" spans="2:7" x14ac:dyDescent="0.15">
      <c r="D25" s="340"/>
      <c r="E25" s="907"/>
      <c r="F25" s="340"/>
      <c r="G25" s="702"/>
    </row>
    <row r="28" spans="2:7" x14ac:dyDescent="0.15">
      <c r="C28" s="908" t="s">
        <v>3055</v>
      </c>
      <c r="D28" s="909" t="s">
        <v>3228</v>
      </c>
      <c r="E28" s="908"/>
      <c r="F28" s="910"/>
    </row>
    <row r="29" spans="2:7" x14ac:dyDescent="0.15">
      <c r="D29" s="332" t="s">
        <v>3117</v>
      </c>
    </row>
    <row r="30" spans="2:7" x14ac:dyDescent="0.15">
      <c r="D30" s="332" t="s">
        <v>3120</v>
      </c>
    </row>
    <row r="31" spans="2:7" x14ac:dyDescent="0.15">
      <c r="D31" s="907"/>
    </row>
    <row r="32" spans="2:7" ht="15.95" customHeight="1" x14ac:dyDescent="0.15">
      <c r="D32" s="1046" t="s">
        <v>3281</v>
      </c>
      <c r="E32" s="949"/>
      <c r="F32" s="950"/>
      <c r="G32" s="950"/>
    </row>
    <row r="34" spans="4:12" x14ac:dyDescent="0.15">
      <c r="D34" s="912" t="s">
        <v>3066</v>
      </c>
    </row>
    <row r="35" spans="4:12" x14ac:dyDescent="0.15">
      <c r="D35" s="912" t="s">
        <v>3313</v>
      </c>
      <c r="F35" s="339"/>
    </row>
    <row r="36" spans="4:12" x14ac:dyDescent="0.15">
      <c r="D36" s="912"/>
      <c r="F36" s="339"/>
    </row>
    <row r="37" spans="4:12" x14ac:dyDescent="0.15">
      <c r="F37" s="1260" t="s">
        <v>3638</v>
      </c>
      <c r="G37" s="1261" t="s">
        <v>3312</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C31" sqref="C31"/>
    </sheetView>
  </sheetViews>
  <sheetFormatPr defaultRowHeight="22.5" customHeight="1" x14ac:dyDescent="0.15"/>
  <cols>
    <col min="1" max="1" width="11.25" style="724" customWidth="1"/>
    <col min="2" max="2" width="15.625" customWidth="1"/>
    <col min="3" max="3" width="15" customWidth="1"/>
    <col min="4" max="4" width="15.625" customWidth="1"/>
    <col min="5" max="5" width="15" customWidth="1"/>
    <col min="6" max="6" width="4.75" customWidth="1"/>
    <col min="7" max="7" width="8.375" style="724" customWidth="1"/>
    <col min="8" max="8" width="53.75" customWidth="1"/>
    <col min="9" max="9" width="11.25" customWidth="1"/>
    <col min="10" max="10" width="32.25" customWidth="1"/>
    <col min="11" max="11" width="9" style="90"/>
  </cols>
  <sheetData>
    <row r="3" spans="1:11" ht="22.5" customHeight="1" x14ac:dyDescent="0.15">
      <c r="A3" s="59" t="s">
        <v>2438</v>
      </c>
      <c r="B3" s="59"/>
      <c r="C3" s="59"/>
      <c r="D3" s="59"/>
      <c r="E3" s="59"/>
      <c r="G3" s="59" t="s">
        <v>2535</v>
      </c>
    </row>
    <row r="4" spans="1:11" ht="22.5" customHeight="1" x14ac:dyDescent="0.15">
      <c r="A4" s="1213" t="s">
        <v>2436</v>
      </c>
      <c r="B4" s="425" t="s">
        <v>2439</v>
      </c>
      <c r="C4" s="425" t="s">
        <v>2537</v>
      </c>
      <c r="D4" s="425" t="s">
        <v>2440</v>
      </c>
      <c r="E4" s="426" t="s">
        <v>2537</v>
      </c>
      <c r="G4" s="1213" t="s">
        <v>2436</v>
      </c>
      <c r="H4" s="1215" t="s">
        <v>1711</v>
      </c>
      <c r="I4" s="1215" t="s">
        <v>2536</v>
      </c>
      <c r="J4" s="1214" t="s">
        <v>2544</v>
      </c>
      <c r="K4" s="1216" t="s">
        <v>1707</v>
      </c>
    </row>
    <row r="5" spans="1:11" ht="22.5" customHeight="1" x14ac:dyDescent="0.15">
      <c r="A5" s="1221">
        <v>111</v>
      </c>
      <c r="B5" s="1222" t="s">
        <v>406</v>
      </c>
      <c r="C5" s="1223"/>
      <c r="D5" s="1224"/>
      <c r="E5" s="1225"/>
      <c r="G5" s="1217">
        <v>11</v>
      </c>
      <c r="H5" s="1218" t="s">
        <v>3777</v>
      </c>
      <c r="I5" s="1218" t="s">
        <v>77</v>
      </c>
      <c r="J5" s="1302" t="s">
        <v>3572</v>
      </c>
      <c r="K5" s="1219">
        <v>30000</v>
      </c>
    </row>
    <row r="6" spans="1:11" ht="22.5" customHeight="1" x14ac:dyDescent="0.15">
      <c r="A6" s="1226">
        <v>112</v>
      </c>
      <c r="B6" s="1227" t="s">
        <v>406</v>
      </c>
      <c r="C6" s="1228" t="s">
        <v>2443</v>
      </c>
      <c r="D6" s="1229"/>
      <c r="E6" s="1230"/>
      <c r="G6" s="1217">
        <v>31</v>
      </c>
      <c r="H6" s="1218" t="s">
        <v>3778</v>
      </c>
      <c r="I6" s="1218" t="s">
        <v>142</v>
      </c>
      <c r="J6" s="1302" t="s">
        <v>3573</v>
      </c>
      <c r="K6" s="1219">
        <v>30000</v>
      </c>
    </row>
    <row r="7" spans="1:11" ht="22.5" customHeight="1" x14ac:dyDescent="0.15">
      <c r="A7" s="1231">
        <v>121</v>
      </c>
      <c r="B7" s="1222" t="s">
        <v>388</v>
      </c>
      <c r="C7" s="1223"/>
      <c r="D7" s="1224"/>
      <c r="E7" s="1225"/>
      <c r="G7" s="1217">
        <v>12</v>
      </c>
      <c r="H7" s="1218" t="s">
        <v>3779</v>
      </c>
      <c r="I7" s="1218" t="s">
        <v>935</v>
      </c>
      <c r="J7" s="1302" t="s">
        <v>3231</v>
      </c>
      <c r="K7" s="1219">
        <v>10000</v>
      </c>
    </row>
    <row r="8" spans="1:11" ht="22.5" customHeight="1" x14ac:dyDescent="0.15">
      <c r="A8" s="1226">
        <v>122</v>
      </c>
      <c r="B8" s="1227" t="s">
        <v>388</v>
      </c>
      <c r="C8" s="1228" t="s">
        <v>2538</v>
      </c>
      <c r="D8" s="1229"/>
      <c r="E8" s="1230"/>
      <c r="G8" s="1217">
        <v>13</v>
      </c>
      <c r="H8" s="1218" t="s">
        <v>3780</v>
      </c>
      <c r="I8" s="1218" t="s">
        <v>77</v>
      </c>
      <c r="J8" s="1302" t="s">
        <v>3574</v>
      </c>
      <c r="K8" s="1219">
        <v>30000</v>
      </c>
    </row>
    <row r="9" spans="1:11" ht="22.5" customHeight="1" x14ac:dyDescent="0.15">
      <c r="A9" s="1231">
        <v>131</v>
      </c>
      <c r="B9" s="1222" t="s">
        <v>1709</v>
      </c>
      <c r="C9" s="1223"/>
      <c r="D9" s="1224"/>
      <c r="E9" s="1225"/>
      <c r="G9" s="1217">
        <v>14</v>
      </c>
      <c r="H9" s="1256" t="s">
        <v>3781</v>
      </c>
      <c r="I9" s="1218" t="s">
        <v>77</v>
      </c>
      <c r="J9" s="1303" t="s">
        <v>3575</v>
      </c>
      <c r="K9" s="1306">
        <v>10000</v>
      </c>
    </row>
    <row r="10" spans="1:11" ht="22.5" customHeight="1" x14ac:dyDescent="0.15">
      <c r="A10" s="1226">
        <v>132</v>
      </c>
      <c r="B10" s="1227" t="s">
        <v>2539</v>
      </c>
      <c r="C10" s="1228" t="s">
        <v>2538</v>
      </c>
      <c r="D10" s="1229"/>
      <c r="E10" s="1230"/>
      <c r="G10" s="1217">
        <v>15</v>
      </c>
      <c r="H10" s="1256" t="s">
        <v>3576</v>
      </c>
      <c r="I10" s="1218" t="s">
        <v>77</v>
      </c>
      <c r="J10" s="1303" t="s">
        <v>3576</v>
      </c>
      <c r="K10" s="1306">
        <v>30000</v>
      </c>
    </row>
    <row r="11" spans="1:11" ht="22.5" customHeight="1" x14ac:dyDescent="0.15">
      <c r="A11" s="1231">
        <v>141</v>
      </c>
      <c r="B11" s="1222" t="s">
        <v>1707</v>
      </c>
      <c r="C11" s="1223"/>
      <c r="D11" s="1224"/>
      <c r="E11" s="1225"/>
      <c r="G11" s="1217">
        <v>32</v>
      </c>
      <c r="H11" s="1218" t="s">
        <v>3782</v>
      </c>
      <c r="I11" s="1218" t="s">
        <v>956</v>
      </c>
      <c r="J11" s="1302" t="s">
        <v>3577</v>
      </c>
      <c r="K11" s="1219">
        <v>50000</v>
      </c>
    </row>
    <row r="12" spans="1:11" ht="22.5" customHeight="1" x14ac:dyDescent="0.15">
      <c r="A12" s="1232">
        <v>241</v>
      </c>
      <c r="B12" s="1233"/>
      <c r="C12" s="1234"/>
      <c r="D12" s="1235" t="s">
        <v>2540</v>
      </c>
      <c r="E12" s="1236"/>
      <c r="G12" s="1217">
        <v>33</v>
      </c>
      <c r="H12" s="1218" t="s">
        <v>3783</v>
      </c>
      <c r="I12" s="1218" t="s">
        <v>956</v>
      </c>
      <c r="J12" s="1302" t="s">
        <v>3578</v>
      </c>
      <c r="K12" s="1219">
        <v>50000</v>
      </c>
    </row>
    <row r="13" spans="1:11" ht="22.5" customHeight="1" x14ac:dyDescent="0.15">
      <c r="A13" s="1237">
        <v>151</v>
      </c>
      <c r="B13" s="1233" t="s">
        <v>391</v>
      </c>
      <c r="C13" s="1234"/>
      <c r="D13" s="1235"/>
      <c r="E13" s="1236"/>
      <c r="G13" s="1217">
        <v>16</v>
      </c>
      <c r="H13" s="1218" t="s">
        <v>3784</v>
      </c>
      <c r="I13" s="1218" t="s">
        <v>77</v>
      </c>
      <c r="J13" s="1302" t="s">
        <v>3579</v>
      </c>
      <c r="K13" s="1219">
        <v>30000</v>
      </c>
    </row>
    <row r="14" spans="1:11" ht="22.5" customHeight="1" x14ac:dyDescent="0.15">
      <c r="A14" s="1238">
        <v>251</v>
      </c>
      <c r="B14" s="1227"/>
      <c r="C14" s="1228"/>
      <c r="D14" s="1229" t="s">
        <v>763</v>
      </c>
      <c r="E14" s="1230"/>
      <c r="G14" s="1217">
        <v>17</v>
      </c>
      <c r="H14" s="1256" t="s">
        <v>3785</v>
      </c>
      <c r="I14" s="1218" t="s">
        <v>77</v>
      </c>
      <c r="J14" s="1303" t="s">
        <v>3580</v>
      </c>
      <c r="K14" s="1219">
        <v>10000</v>
      </c>
    </row>
    <row r="15" spans="1:11" ht="22.5" customHeight="1" x14ac:dyDescent="0.15">
      <c r="A15" s="1217">
        <v>161</v>
      </c>
      <c r="B15" s="1239" t="s">
        <v>390</v>
      </c>
      <c r="C15" s="1240"/>
      <c r="D15" s="1241"/>
      <c r="E15" s="1242"/>
      <c r="G15" s="1217">
        <v>51</v>
      </c>
      <c r="H15" s="1218" t="s">
        <v>3786</v>
      </c>
      <c r="I15" s="1218" t="s">
        <v>321</v>
      </c>
      <c r="J15" s="1302" t="s">
        <v>3581</v>
      </c>
      <c r="K15" s="1219">
        <v>50000</v>
      </c>
    </row>
    <row r="16" spans="1:11" ht="22.5" customHeight="1" x14ac:dyDescent="0.15">
      <c r="A16" s="1243">
        <v>211</v>
      </c>
      <c r="B16" s="1222"/>
      <c r="C16" s="1223"/>
      <c r="D16" s="1224" t="s">
        <v>397</v>
      </c>
      <c r="E16" s="1225"/>
      <c r="G16" s="1217">
        <v>18</v>
      </c>
      <c r="H16" s="1256" t="s">
        <v>3582</v>
      </c>
      <c r="I16" s="1218" t="s">
        <v>77</v>
      </c>
      <c r="J16" s="1303" t="s">
        <v>3582</v>
      </c>
      <c r="K16" s="1306">
        <v>10000</v>
      </c>
    </row>
    <row r="17" spans="1:11" ht="22.5" customHeight="1" x14ac:dyDescent="0.15">
      <c r="A17" s="1244">
        <v>212</v>
      </c>
      <c r="B17" s="1233"/>
      <c r="C17" s="1234"/>
      <c r="D17" s="1235" t="s">
        <v>2524</v>
      </c>
      <c r="E17" s="1236"/>
      <c r="G17" s="1217">
        <v>34</v>
      </c>
      <c r="H17" s="1218" t="s">
        <v>3787</v>
      </c>
      <c r="I17" s="1218" t="s">
        <v>142</v>
      </c>
      <c r="J17" s="1302" t="s">
        <v>3583</v>
      </c>
      <c r="K17" s="1219">
        <v>50000</v>
      </c>
    </row>
    <row r="18" spans="1:11" ht="22.5" customHeight="1" x14ac:dyDescent="0.15">
      <c r="A18" s="1226">
        <v>213</v>
      </c>
      <c r="B18" s="1227" t="s">
        <v>2458</v>
      </c>
      <c r="C18" s="1228"/>
      <c r="D18" s="1229"/>
      <c r="E18" s="1230"/>
      <c r="G18" s="1217">
        <v>19</v>
      </c>
      <c r="H18" s="1220" t="s">
        <v>3788</v>
      </c>
      <c r="I18" s="1218" t="s">
        <v>64</v>
      </c>
      <c r="J18" s="1304" t="s">
        <v>3789</v>
      </c>
      <c r="K18" s="1219">
        <v>30000</v>
      </c>
    </row>
    <row r="19" spans="1:11" ht="22.5" customHeight="1" x14ac:dyDescent="0.15">
      <c r="A19" s="1243">
        <v>221</v>
      </c>
      <c r="B19" s="1222"/>
      <c r="C19" s="1223"/>
      <c r="D19" s="1224" t="s">
        <v>2441</v>
      </c>
      <c r="E19" s="1225"/>
      <c r="G19" s="1217">
        <v>35</v>
      </c>
      <c r="H19" s="1218" t="s">
        <v>3790</v>
      </c>
      <c r="I19" s="1218" t="s">
        <v>89</v>
      </c>
      <c r="J19" s="1302" t="s">
        <v>3584</v>
      </c>
      <c r="K19" s="1219">
        <v>10000</v>
      </c>
    </row>
    <row r="20" spans="1:11" ht="22.5" customHeight="1" x14ac:dyDescent="0.15">
      <c r="A20" s="1238">
        <v>222</v>
      </c>
      <c r="B20" s="1227"/>
      <c r="C20" s="1228"/>
      <c r="D20" s="1229" t="s">
        <v>2541</v>
      </c>
      <c r="E20" s="1230" t="s">
        <v>2542</v>
      </c>
      <c r="G20" s="1217">
        <v>20</v>
      </c>
      <c r="H20" s="1218" t="s">
        <v>3791</v>
      </c>
      <c r="I20" s="1218" t="s">
        <v>77</v>
      </c>
      <c r="J20" s="1302" t="s">
        <v>3792</v>
      </c>
      <c r="K20" s="1219">
        <v>40000</v>
      </c>
    </row>
    <row r="21" spans="1:11" ht="22.5" customHeight="1" x14ac:dyDescent="0.15">
      <c r="A21" s="1243">
        <v>231</v>
      </c>
      <c r="B21" s="1222"/>
      <c r="C21" s="1223"/>
      <c r="D21" s="1224" t="s">
        <v>1994</v>
      </c>
      <c r="E21" s="1225"/>
      <c r="G21" s="1217">
        <v>21</v>
      </c>
      <c r="H21" s="1256" t="s">
        <v>3793</v>
      </c>
      <c r="I21" s="1218" t="s">
        <v>77</v>
      </c>
      <c r="J21" s="1303" t="s">
        <v>3585</v>
      </c>
      <c r="K21" s="1306">
        <v>10000</v>
      </c>
    </row>
    <row r="22" spans="1:11" ht="22.5" customHeight="1" x14ac:dyDescent="0.15">
      <c r="A22" s="1244">
        <v>232</v>
      </c>
      <c r="B22" s="1233"/>
      <c r="C22" s="1234"/>
      <c r="D22" s="1235" t="s">
        <v>2547</v>
      </c>
      <c r="E22" s="1236"/>
      <c r="G22" s="1217">
        <v>36</v>
      </c>
      <c r="H22" s="1218" t="s">
        <v>3794</v>
      </c>
      <c r="I22" s="1218" t="s">
        <v>142</v>
      </c>
      <c r="J22" s="1302" t="s">
        <v>3586</v>
      </c>
      <c r="K22" s="1219">
        <v>50000</v>
      </c>
    </row>
    <row r="23" spans="1:11" ht="22.5" customHeight="1" x14ac:dyDescent="0.15">
      <c r="A23" s="1226">
        <v>233</v>
      </c>
      <c r="B23" s="1227" t="s">
        <v>2546</v>
      </c>
      <c r="C23" s="1228"/>
      <c r="D23" s="1227"/>
      <c r="E23" s="1245"/>
      <c r="G23" s="1217">
        <v>25</v>
      </c>
      <c r="H23" s="1256" t="s">
        <v>3795</v>
      </c>
      <c r="I23" s="1218" t="s">
        <v>993</v>
      </c>
      <c r="J23" s="1303" t="s">
        <v>3587</v>
      </c>
      <c r="K23" s="1306">
        <v>30000</v>
      </c>
    </row>
    <row r="24" spans="1:11" ht="22.5" customHeight="1" x14ac:dyDescent="0.15">
      <c r="A24" s="1243">
        <v>261</v>
      </c>
      <c r="B24" s="1222"/>
      <c r="C24" s="1223"/>
      <c r="D24" s="1224" t="s">
        <v>2422</v>
      </c>
      <c r="E24" s="1225"/>
      <c r="G24" s="1217">
        <v>22</v>
      </c>
      <c r="H24" s="1266" t="s">
        <v>3796</v>
      </c>
      <c r="I24" s="1218" t="s">
        <v>3474</v>
      </c>
      <c r="J24" s="1305" t="s">
        <v>3133</v>
      </c>
      <c r="K24" s="1219">
        <v>30000</v>
      </c>
    </row>
    <row r="25" spans="1:11" ht="22.5" customHeight="1" x14ac:dyDescent="0.15">
      <c r="A25" s="1226">
        <v>262</v>
      </c>
      <c r="B25" s="1227" t="s">
        <v>2421</v>
      </c>
      <c r="C25" s="1228"/>
      <c r="D25" s="1229"/>
      <c r="E25" s="1230"/>
      <c r="G25" s="1217">
        <v>37</v>
      </c>
      <c r="H25" s="1218" t="s">
        <v>3797</v>
      </c>
      <c r="I25" s="1218" t="s">
        <v>142</v>
      </c>
      <c r="J25" s="1302" t="s">
        <v>3588</v>
      </c>
      <c r="K25" s="1219">
        <v>10000</v>
      </c>
    </row>
    <row r="26" spans="1:11" ht="22.5" customHeight="1" x14ac:dyDescent="0.15">
      <c r="A26" s="1244">
        <v>263</v>
      </c>
      <c r="B26" s="1222"/>
      <c r="C26" s="1223"/>
      <c r="D26" s="1224" t="s">
        <v>3164</v>
      </c>
      <c r="E26" s="1246"/>
      <c r="G26" s="1217">
        <v>38</v>
      </c>
      <c r="H26" s="1218" t="s">
        <v>3798</v>
      </c>
      <c r="I26" s="1218" t="s">
        <v>142</v>
      </c>
      <c r="J26" s="1302" t="s">
        <v>3589</v>
      </c>
      <c r="K26" s="1219">
        <v>50000</v>
      </c>
    </row>
    <row r="27" spans="1:11" ht="22.5" customHeight="1" x14ac:dyDescent="0.15">
      <c r="A27" s="1247">
        <v>264</v>
      </c>
      <c r="B27" s="1248" t="s">
        <v>3537</v>
      </c>
      <c r="C27" s="1249"/>
      <c r="D27" s="1227"/>
      <c r="E27" s="1245"/>
      <c r="G27" s="1217">
        <v>39</v>
      </c>
      <c r="H27" s="1218" t="s">
        <v>3799</v>
      </c>
      <c r="I27" s="1218"/>
      <c r="J27" s="1302" t="s">
        <v>3590</v>
      </c>
      <c r="K27" s="1219">
        <v>50000</v>
      </c>
    </row>
    <row r="28" spans="1:11" ht="22.5" customHeight="1" x14ac:dyDescent="0.15">
      <c r="A28" s="1250">
        <v>152</v>
      </c>
      <c r="B28" s="1222" t="s">
        <v>3178</v>
      </c>
      <c r="C28" s="1223"/>
      <c r="D28" s="1222"/>
      <c r="E28" s="1246"/>
      <c r="G28" s="1217">
        <v>23</v>
      </c>
      <c r="H28" s="1218" t="s">
        <v>3800</v>
      </c>
      <c r="I28" s="1218" t="s">
        <v>446</v>
      </c>
      <c r="J28" s="1302" t="s">
        <v>3591</v>
      </c>
      <c r="K28" s="1219">
        <v>30000</v>
      </c>
    </row>
    <row r="29" spans="1:11" ht="22.5" customHeight="1" x14ac:dyDescent="0.15">
      <c r="A29" s="1251">
        <v>252</v>
      </c>
      <c r="B29" s="1252"/>
      <c r="C29" s="1249"/>
      <c r="D29" s="1229" t="s">
        <v>3176</v>
      </c>
      <c r="E29" s="1245"/>
      <c r="G29" s="1217">
        <v>24</v>
      </c>
      <c r="H29" s="1218" t="s">
        <v>3801</v>
      </c>
      <c r="I29" s="1218" t="s">
        <v>77</v>
      </c>
      <c r="J29" s="1302" t="s">
        <v>3592</v>
      </c>
      <c r="K29" s="1219">
        <v>50000</v>
      </c>
    </row>
    <row r="30" spans="1:11" ht="22.5" customHeight="1" x14ac:dyDescent="0.15">
      <c r="A30" s="1250"/>
      <c r="B30" s="1222"/>
      <c r="C30" s="1223"/>
      <c r="D30" s="1222"/>
      <c r="E30" s="1246"/>
      <c r="G30" s="1217">
        <v>52</v>
      </c>
      <c r="H30" s="1218" t="s">
        <v>3802</v>
      </c>
      <c r="I30" s="1218" t="s">
        <v>321</v>
      </c>
      <c r="J30" s="1302" t="s">
        <v>3808</v>
      </c>
      <c r="K30" s="1219">
        <v>10000</v>
      </c>
    </row>
    <row r="31" spans="1:11" ht="22.5" customHeight="1" x14ac:dyDescent="0.15">
      <c r="A31" s="1247"/>
      <c r="B31" s="1252"/>
      <c r="C31" s="1249"/>
      <c r="D31" s="1227"/>
      <c r="E31" s="1245"/>
      <c r="G31" s="1217">
        <v>40</v>
      </c>
      <c r="H31" s="1218" t="s">
        <v>3803</v>
      </c>
      <c r="I31" s="1218" t="s">
        <v>142</v>
      </c>
      <c r="J31" s="1302" t="s">
        <v>3593</v>
      </c>
      <c r="K31" s="1219">
        <v>10000</v>
      </c>
    </row>
    <row r="32" spans="1:11" ht="22.5" customHeight="1" x14ac:dyDescent="0.15">
      <c r="A32" s="1250"/>
      <c r="B32" s="1222"/>
      <c r="C32" s="1223"/>
      <c r="D32" s="1222"/>
      <c r="E32" s="1246"/>
      <c r="G32" s="1217">
        <v>71</v>
      </c>
      <c r="H32" s="1218" t="s">
        <v>3804</v>
      </c>
      <c r="I32" s="1218" t="s">
        <v>142</v>
      </c>
      <c r="J32" s="1302" t="s">
        <v>3594</v>
      </c>
      <c r="K32" s="1219">
        <v>10000</v>
      </c>
    </row>
    <row r="33" spans="1:11" ht="22.5" customHeight="1" x14ac:dyDescent="0.15">
      <c r="A33" s="1247"/>
      <c r="B33" s="1252"/>
      <c r="C33" s="1249"/>
      <c r="D33" s="1227"/>
      <c r="E33" s="1245"/>
      <c r="G33" s="1217">
        <v>72</v>
      </c>
      <c r="H33" s="1218" t="s">
        <v>3805</v>
      </c>
      <c r="I33" s="1218" t="s">
        <v>142</v>
      </c>
      <c r="J33" s="1302" t="s">
        <v>3595</v>
      </c>
      <c r="K33" s="1219">
        <v>30000</v>
      </c>
    </row>
    <row r="34" spans="1:11" ht="22.5" customHeight="1" x14ac:dyDescent="0.15">
      <c r="G34" s="1217">
        <v>73</v>
      </c>
      <c r="H34" s="1218" t="s">
        <v>3806</v>
      </c>
      <c r="I34" s="1218" t="s">
        <v>1670</v>
      </c>
      <c r="J34" s="1302" t="s">
        <v>3807</v>
      </c>
      <c r="K34" s="121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5" activePane="bottomLeft" state="frozen"/>
      <selection pane="bottomLeft" activeCell="T14" sqref="T14"/>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3724</v>
      </c>
      <c r="B1" s="123"/>
      <c r="I1" s="126"/>
      <c r="J1" s="699" t="s">
        <v>2392</v>
      </c>
      <c r="K1" s="700">
        <f ca="1">NOW()</f>
        <v>45789.959840277777</v>
      </c>
      <c r="L1" s="586"/>
      <c r="M1" s="587"/>
      <c r="U1" s="130"/>
      <c r="V1" s="130"/>
      <c r="W1" s="131"/>
      <c r="X1" s="127"/>
    </row>
    <row r="2" spans="1:24" ht="17.25" customHeight="1" thickBot="1" x14ac:dyDescent="0.2">
      <c r="A2" s="1387" t="s">
        <v>3723</v>
      </c>
      <c r="B2" s="1388"/>
      <c r="C2" s="1389" t="s">
        <v>899</v>
      </c>
      <c r="D2" s="1392" t="s">
        <v>900</v>
      </c>
      <c r="E2" s="809"/>
      <c r="F2" s="1395" t="s">
        <v>901</v>
      </c>
      <c r="G2" s="1398" t="s">
        <v>1923</v>
      </c>
      <c r="H2" s="1401" t="s">
        <v>903</v>
      </c>
      <c r="I2" s="580"/>
      <c r="J2" s="581"/>
      <c r="K2" s="1404" t="s">
        <v>904</v>
      </c>
      <c r="L2" s="1407" t="s">
        <v>3111</v>
      </c>
      <c r="M2" s="588" t="s">
        <v>906</v>
      </c>
      <c r="N2" s="134">
        <f>M4+N4</f>
        <v>60000</v>
      </c>
      <c r="O2" s="1409" t="s">
        <v>907</v>
      </c>
      <c r="P2" s="1369" t="s">
        <v>908</v>
      </c>
      <c r="Q2" s="1371" t="s">
        <v>909</v>
      </c>
      <c r="R2" s="1373" t="s">
        <v>910</v>
      </c>
      <c r="S2" s="136" t="s">
        <v>910</v>
      </c>
      <c r="T2" s="1373" t="s">
        <v>911</v>
      </c>
      <c r="U2" s="1375" t="s">
        <v>912</v>
      </c>
      <c r="V2" s="1377" t="s">
        <v>913</v>
      </c>
      <c r="W2" s="1379" t="s">
        <v>914</v>
      </c>
      <c r="X2" s="1381" t="s">
        <v>915</v>
      </c>
    </row>
    <row r="3" spans="1:24" ht="16.5" customHeight="1" x14ac:dyDescent="0.15">
      <c r="A3" s="1383" t="s">
        <v>916</v>
      </c>
      <c r="B3" s="1385" t="s">
        <v>917</v>
      </c>
      <c r="C3" s="1390"/>
      <c r="D3" s="1393"/>
      <c r="E3" s="810" t="s">
        <v>2577</v>
      </c>
      <c r="F3" s="1396"/>
      <c r="G3" s="1399"/>
      <c r="H3" s="1402"/>
      <c r="I3" s="582" t="s">
        <v>918</v>
      </c>
      <c r="J3" s="583" t="s">
        <v>919</v>
      </c>
      <c r="K3" s="1405"/>
      <c r="L3" s="1408"/>
      <c r="M3" s="589" t="s">
        <v>920</v>
      </c>
      <c r="N3" s="141" t="s">
        <v>921</v>
      </c>
      <c r="O3" s="1410"/>
      <c r="P3" s="1370"/>
      <c r="Q3" s="1372"/>
      <c r="R3" s="1374"/>
      <c r="S3" s="140" t="s">
        <v>922</v>
      </c>
      <c r="T3" s="1374"/>
      <c r="U3" s="1376"/>
      <c r="V3" s="1378"/>
      <c r="W3" s="1380"/>
      <c r="X3" s="1382"/>
    </row>
    <row r="4" spans="1:24" ht="16.5" customHeight="1" thickBot="1" x14ac:dyDescent="0.2">
      <c r="A4" s="1384"/>
      <c r="B4" s="1386"/>
      <c r="C4" s="1391"/>
      <c r="D4" s="1394"/>
      <c r="E4" s="811"/>
      <c r="F4" s="1397"/>
      <c r="G4" s="1400"/>
      <c r="H4" s="1403"/>
      <c r="I4" s="584" t="s">
        <v>923</v>
      </c>
      <c r="J4" s="585" t="s">
        <v>924</v>
      </c>
      <c r="K4" s="1406"/>
      <c r="L4" s="590">
        <f>SUM(L5:L67)</f>
        <v>810000</v>
      </c>
      <c r="M4" s="590">
        <f>SUM(M5:M67)</f>
        <v>130000</v>
      </c>
      <c r="N4" s="590">
        <f>SUM(N5:N67)</f>
        <v>-70000</v>
      </c>
      <c r="O4" s="628">
        <f t="shared" ref="O4:X4" si="0">SUM(O7:O67)</f>
        <v>0</v>
      </c>
      <c r="P4" s="590">
        <f t="shared" si="0"/>
        <v>0</v>
      </c>
      <c r="Q4" s="590">
        <f t="shared" si="0"/>
        <v>0</v>
      </c>
      <c r="R4" s="590">
        <f t="shared" si="0"/>
        <v>0</v>
      </c>
      <c r="S4" s="590">
        <f t="shared" si="0"/>
        <v>71000</v>
      </c>
      <c r="T4" s="590">
        <f t="shared" si="0"/>
        <v>135600</v>
      </c>
      <c r="U4" s="628">
        <f t="shared" si="0"/>
        <v>0</v>
      </c>
      <c r="V4" s="590">
        <f t="shared" si="0"/>
        <v>102800</v>
      </c>
      <c r="W4" s="590">
        <f t="shared" si="0"/>
        <v>0</v>
      </c>
      <c r="X4" s="628">
        <f t="shared" si="0"/>
        <v>0</v>
      </c>
    </row>
    <row r="5" spans="1:24" ht="16.5" customHeight="1" x14ac:dyDescent="0.15">
      <c r="A5" s="148">
        <v>1</v>
      </c>
      <c r="B5" s="149" t="s">
        <v>3252</v>
      </c>
      <c r="C5" s="150" t="s">
        <v>3375</v>
      </c>
      <c r="D5" s="150" t="s">
        <v>77</v>
      </c>
      <c r="E5" s="213">
        <v>11</v>
      </c>
      <c r="F5" s="434" t="s">
        <v>3733</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15">
      <c r="A6" s="1048"/>
      <c r="B6" s="1049"/>
      <c r="C6" s="164"/>
      <c r="D6" s="164"/>
      <c r="E6" s="164"/>
      <c r="F6" s="432" t="s">
        <v>3734</v>
      </c>
      <c r="G6" s="632"/>
      <c r="H6" s="686"/>
      <c r="I6" s="166"/>
      <c r="J6" s="167"/>
      <c r="K6" s="168"/>
      <c r="L6" s="593"/>
      <c r="M6" s="594"/>
      <c r="N6" s="1307" t="s">
        <v>3812</v>
      </c>
      <c r="O6" s="172"/>
      <c r="P6" s="173"/>
      <c r="Q6" s="174"/>
      <c r="R6" s="174"/>
      <c r="S6" s="174"/>
      <c r="T6" s="174"/>
      <c r="U6" s="175"/>
      <c r="V6" s="173"/>
      <c r="W6" s="176"/>
      <c r="X6" s="175"/>
    </row>
    <row r="7" spans="1:24" ht="16.5" customHeight="1" x14ac:dyDescent="0.15">
      <c r="A7" s="148">
        <v>2</v>
      </c>
      <c r="B7" s="149" t="s">
        <v>3725</v>
      </c>
      <c r="C7" s="150" t="s">
        <v>3379</v>
      </c>
      <c r="D7" s="150" t="s">
        <v>1520</v>
      </c>
      <c r="E7" s="213">
        <v>12</v>
      </c>
      <c r="F7" s="455" t="s">
        <v>3736</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15">
      <c r="A8" s="1065"/>
      <c r="B8" s="1066"/>
      <c r="C8" s="164"/>
      <c r="D8" s="164"/>
      <c r="E8" s="164"/>
      <c r="F8" s="432"/>
      <c r="G8" s="632"/>
      <c r="H8" s="686"/>
      <c r="I8" s="166"/>
      <c r="J8" s="167"/>
      <c r="K8" s="168"/>
      <c r="L8" s="593"/>
      <c r="M8" s="594"/>
      <c r="N8" s="1307" t="s">
        <v>3812</v>
      </c>
      <c r="O8" s="172"/>
      <c r="P8" s="173"/>
      <c r="Q8" s="174"/>
      <c r="R8" s="174"/>
      <c r="S8" s="174"/>
      <c r="T8" s="174"/>
      <c r="U8" s="175"/>
      <c r="V8" s="173"/>
      <c r="W8" s="176"/>
      <c r="X8" s="175"/>
    </row>
    <row r="9" spans="1:24" ht="16.5" customHeight="1" x14ac:dyDescent="0.15">
      <c r="A9" s="148">
        <v>2</v>
      </c>
      <c r="B9" s="149">
        <v>9</v>
      </c>
      <c r="C9" s="150" t="s">
        <v>3381</v>
      </c>
      <c r="D9" s="150" t="s">
        <v>2770</v>
      </c>
      <c r="E9" s="150">
        <v>31</v>
      </c>
      <c r="F9" s="434" t="s">
        <v>3737</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15">
      <c r="A10" s="162"/>
      <c r="B10" s="163"/>
      <c r="C10" s="164"/>
      <c r="D10" s="164" t="s">
        <v>3440</v>
      </c>
      <c r="E10" s="164"/>
      <c r="F10" s="433"/>
      <c r="G10" s="632"/>
      <c r="H10" s="686"/>
      <c r="I10" s="166"/>
      <c r="J10" s="167"/>
      <c r="K10" s="1301"/>
      <c r="L10" s="595"/>
      <c r="M10" s="594"/>
      <c r="N10" s="1307" t="s">
        <v>3812</v>
      </c>
      <c r="O10" s="172"/>
      <c r="P10" s="173"/>
      <c r="Q10" s="174"/>
      <c r="R10" s="174"/>
      <c r="S10" s="174"/>
      <c r="T10" s="174"/>
      <c r="U10" s="175"/>
      <c r="V10" s="173"/>
      <c r="W10" s="176"/>
      <c r="X10" s="175"/>
    </row>
    <row r="11" spans="1:24" ht="16.5" customHeight="1" x14ac:dyDescent="0.15">
      <c r="A11" s="192">
        <v>3</v>
      </c>
      <c r="B11" s="212" t="s">
        <v>3238</v>
      </c>
      <c r="C11" s="150" t="s">
        <v>3379</v>
      </c>
      <c r="D11" s="150" t="s">
        <v>409</v>
      </c>
      <c r="E11" s="150">
        <v>35</v>
      </c>
      <c r="F11" s="454" t="s">
        <v>3746</v>
      </c>
      <c r="G11" s="633"/>
      <c r="H11" s="685">
        <v>45755</v>
      </c>
      <c r="I11" s="188"/>
      <c r="J11" s="138"/>
      <c r="K11" s="189"/>
      <c r="L11" s="591">
        <v>10000</v>
      </c>
      <c r="M11" s="592">
        <v>10000</v>
      </c>
      <c r="N11" s="183"/>
      <c r="O11" s="157"/>
      <c r="P11" s="184"/>
      <c r="Q11" s="136"/>
      <c r="R11" s="159"/>
      <c r="S11" s="159">
        <v>3200</v>
      </c>
      <c r="T11" s="159">
        <v>13200</v>
      </c>
      <c r="U11" s="160"/>
      <c r="V11" s="158"/>
      <c r="W11" s="161"/>
      <c r="X11" s="160"/>
    </row>
    <row r="12" spans="1:24" ht="15.75" customHeight="1" x14ac:dyDescent="0.15">
      <c r="A12" s="192"/>
      <c r="B12" s="212"/>
      <c r="C12" s="164"/>
      <c r="D12" s="164"/>
      <c r="E12" s="164"/>
      <c r="F12" s="433"/>
      <c r="G12" s="634"/>
      <c r="H12" s="687"/>
      <c r="I12" s="990"/>
      <c r="J12" s="227"/>
      <c r="K12" s="222"/>
      <c r="L12" s="593"/>
      <c r="M12" s="596"/>
      <c r="N12" s="1307"/>
      <c r="O12" s="172"/>
      <c r="P12" s="173"/>
      <c r="Q12" s="174"/>
      <c r="R12" s="174"/>
      <c r="S12" s="174"/>
      <c r="T12" s="174"/>
      <c r="U12" s="175"/>
      <c r="V12" s="173"/>
      <c r="W12" s="176"/>
      <c r="X12" s="175"/>
    </row>
    <row r="13" spans="1:24" ht="16.5" customHeight="1" x14ac:dyDescent="0.15">
      <c r="A13" s="148">
        <v>3</v>
      </c>
      <c r="B13" s="149" t="s">
        <v>3726</v>
      </c>
      <c r="C13" s="213" t="s">
        <v>3379</v>
      </c>
      <c r="D13" s="213" t="s">
        <v>409</v>
      </c>
      <c r="E13" s="213">
        <v>32</v>
      </c>
      <c r="F13" s="454" t="s">
        <v>3747</v>
      </c>
      <c r="G13" s="633"/>
      <c r="H13" s="685">
        <v>45755</v>
      </c>
      <c r="I13" s="992"/>
      <c r="J13" s="133"/>
      <c r="K13" s="993"/>
      <c r="L13" s="597">
        <v>50000</v>
      </c>
      <c r="M13" s="598">
        <v>50000</v>
      </c>
      <c r="N13" s="183"/>
      <c r="O13" s="191"/>
      <c r="P13" s="1144"/>
      <c r="Q13" s="1041"/>
      <c r="R13" s="1025"/>
      <c r="S13" s="1025">
        <v>9600</v>
      </c>
      <c r="T13" s="1025">
        <v>59600</v>
      </c>
      <c r="U13" s="1155"/>
      <c r="V13" s="1154"/>
      <c r="W13" s="1019"/>
      <c r="X13" s="1155"/>
    </row>
    <row r="14" spans="1:24" ht="16.5" customHeight="1" x14ac:dyDescent="0.15">
      <c r="A14" s="162"/>
      <c r="B14" s="163"/>
      <c r="C14" s="1141"/>
      <c r="D14" s="1141"/>
      <c r="E14" s="1042"/>
      <c r="F14" s="1253"/>
      <c r="G14" s="632"/>
      <c r="H14" s="686"/>
      <c r="I14" s="994"/>
      <c r="J14" s="167"/>
      <c r="K14" s="168"/>
      <c r="L14" s="1137"/>
      <c r="M14" s="1028"/>
      <c r="N14" s="1308"/>
      <c r="O14" s="191"/>
      <c r="P14" s="1139"/>
      <c r="Q14" s="1026"/>
      <c r="R14" s="1026"/>
      <c r="S14" s="1026"/>
      <c r="T14" s="1026"/>
      <c r="U14" s="1140"/>
      <c r="V14" s="1139"/>
      <c r="W14" s="1020"/>
      <c r="X14" s="1140"/>
    </row>
    <row r="15" spans="1:24" ht="16.5" customHeight="1" x14ac:dyDescent="0.15">
      <c r="A15" s="1127">
        <v>3</v>
      </c>
      <c r="B15" s="1128">
        <v>23</v>
      </c>
      <c r="C15" s="1129" t="s">
        <v>3379</v>
      </c>
      <c r="D15" s="1129" t="s">
        <v>729</v>
      </c>
      <c r="E15" s="1129"/>
      <c r="F15" s="1130" t="s">
        <v>3738</v>
      </c>
      <c r="G15" s="633"/>
      <c r="H15" s="685"/>
      <c r="I15" s="177"/>
      <c r="J15" s="178"/>
      <c r="K15" s="179" t="s">
        <v>3387</v>
      </c>
      <c r="L15" s="591"/>
      <c r="M15" s="592"/>
      <c r="N15" s="156"/>
      <c r="O15" s="157"/>
      <c r="P15" s="158"/>
      <c r="Q15" s="159"/>
      <c r="R15" s="159"/>
      <c r="S15" s="159"/>
      <c r="T15" s="159"/>
      <c r="U15" s="160"/>
      <c r="V15" s="913"/>
      <c r="W15" s="161"/>
      <c r="X15" s="160"/>
    </row>
    <row r="16" spans="1:24" ht="16.5" customHeight="1" x14ac:dyDescent="0.15">
      <c r="A16" s="1052"/>
      <c r="B16" s="1053"/>
      <c r="C16" s="1054"/>
      <c r="D16" s="1054"/>
      <c r="E16" s="1054"/>
      <c r="F16" s="1059"/>
      <c r="G16" s="632"/>
      <c r="H16" s="686"/>
      <c r="I16" s="166"/>
      <c r="J16" s="167"/>
      <c r="K16" s="180"/>
      <c r="L16" s="593"/>
      <c r="M16" s="594"/>
      <c r="N16" s="181"/>
      <c r="O16" s="172"/>
      <c r="P16" s="173"/>
      <c r="Q16" s="174"/>
      <c r="R16" s="174"/>
      <c r="S16" s="174"/>
      <c r="T16" s="174"/>
      <c r="U16" s="175"/>
      <c r="V16" s="173"/>
      <c r="W16" s="176"/>
      <c r="X16" s="175"/>
    </row>
    <row r="17" spans="1:24" ht="16.5" customHeight="1" x14ac:dyDescent="0.15">
      <c r="A17" s="192">
        <v>4</v>
      </c>
      <c r="B17" s="212">
        <v>6</v>
      </c>
      <c r="C17" s="213" t="s">
        <v>3775</v>
      </c>
      <c r="D17" s="213" t="s">
        <v>3471</v>
      </c>
      <c r="E17" s="213"/>
      <c r="F17" s="574" t="s">
        <v>3739</v>
      </c>
      <c r="G17" s="634"/>
      <c r="H17" s="689"/>
      <c r="I17" s="177"/>
      <c r="J17" s="178"/>
      <c r="K17" s="179" t="s">
        <v>3387</v>
      </c>
      <c r="L17" s="597"/>
      <c r="M17" s="598"/>
      <c r="N17" s="183"/>
      <c r="O17" s="191"/>
      <c r="P17" s="196"/>
      <c r="Q17" s="194"/>
      <c r="R17" s="194"/>
      <c r="S17" s="194"/>
      <c r="T17" s="194"/>
      <c r="U17" s="195"/>
      <c r="V17" s="196"/>
      <c r="W17" s="197"/>
      <c r="X17" s="195"/>
    </row>
    <row r="18" spans="1:24" ht="16.5" customHeight="1" x14ac:dyDescent="0.15">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15">
      <c r="A19" s="996">
        <v>4</v>
      </c>
      <c r="B19" s="995" t="s">
        <v>3244</v>
      </c>
      <c r="C19" s="213" t="s">
        <v>3379</v>
      </c>
      <c r="D19" s="213" t="s">
        <v>77</v>
      </c>
      <c r="E19" s="213">
        <v>13</v>
      </c>
      <c r="F19" s="431" t="s">
        <v>3740</v>
      </c>
      <c r="G19" s="634"/>
      <c r="H19" s="689">
        <v>45762</v>
      </c>
      <c r="I19" s="991"/>
      <c r="J19" s="154"/>
      <c r="K19" s="189"/>
      <c r="L19" s="988">
        <v>30000</v>
      </c>
      <c r="M19" s="592"/>
      <c r="N19" s="156"/>
      <c r="O19" s="157"/>
      <c r="P19" s="158"/>
      <c r="Q19" s="159"/>
      <c r="R19" s="159"/>
      <c r="S19" s="159">
        <v>58200</v>
      </c>
      <c r="T19" s="159"/>
      <c r="U19" s="160"/>
      <c r="V19" s="158"/>
      <c r="W19" s="161"/>
      <c r="X19" s="160"/>
    </row>
    <row r="20" spans="1:24" ht="16.5" customHeight="1" x14ac:dyDescent="0.15">
      <c r="A20" s="162"/>
      <c r="B20" s="163"/>
      <c r="C20" s="164"/>
      <c r="D20" s="164"/>
      <c r="E20" s="164"/>
      <c r="F20" s="432" t="s">
        <v>3741</v>
      </c>
      <c r="G20" s="632"/>
      <c r="H20" s="686"/>
      <c r="I20" s="166"/>
      <c r="J20" s="167"/>
      <c r="K20" s="168"/>
      <c r="L20" s="593"/>
      <c r="M20" s="594"/>
      <c r="N20" s="1307"/>
      <c r="O20" s="172"/>
      <c r="P20" s="173"/>
      <c r="Q20" s="174"/>
      <c r="R20" s="174"/>
      <c r="S20" s="174"/>
      <c r="T20" s="174"/>
      <c r="U20" s="175"/>
      <c r="V20" s="173"/>
      <c r="W20" s="176"/>
      <c r="X20" s="175"/>
    </row>
    <row r="21" spans="1:24" ht="16.5" customHeight="1" x14ac:dyDescent="0.15">
      <c r="A21" s="192">
        <v>5</v>
      </c>
      <c r="B21" s="212" t="s">
        <v>3205</v>
      </c>
      <c r="C21" s="213" t="s">
        <v>3379</v>
      </c>
      <c r="D21" s="213" t="s">
        <v>77</v>
      </c>
      <c r="E21" s="213">
        <v>16</v>
      </c>
      <c r="F21" s="431" t="s">
        <v>3748</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15">
      <c r="A22" s="162"/>
      <c r="B22" s="163"/>
      <c r="C22" s="164"/>
      <c r="D22" s="164"/>
      <c r="E22" s="164"/>
      <c r="F22" s="433"/>
      <c r="G22" s="632"/>
      <c r="H22" s="686"/>
      <c r="I22" s="166"/>
      <c r="J22" s="167"/>
      <c r="K22" s="168"/>
      <c r="L22" s="593"/>
      <c r="M22" s="594"/>
      <c r="N22" s="1307"/>
      <c r="O22" s="218"/>
      <c r="P22" s="169"/>
      <c r="Q22" s="174"/>
      <c r="R22" s="174"/>
      <c r="S22" s="170"/>
      <c r="T22" s="174"/>
      <c r="U22" s="175"/>
      <c r="V22" s="173"/>
      <c r="W22" s="176"/>
      <c r="X22" s="175"/>
    </row>
    <row r="23" spans="1:24" ht="16.5" customHeight="1" x14ac:dyDescent="0.15">
      <c r="A23" s="148">
        <v>5</v>
      </c>
      <c r="B23" s="149" t="s">
        <v>3612</v>
      </c>
      <c r="C23" s="150" t="s">
        <v>3379</v>
      </c>
      <c r="D23" s="150" t="s">
        <v>409</v>
      </c>
      <c r="E23" s="150">
        <v>33</v>
      </c>
      <c r="F23" s="454" t="s">
        <v>3749</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15">
      <c r="A24" s="162"/>
      <c r="B24" s="163"/>
      <c r="C24" s="213"/>
      <c r="D24" s="213"/>
      <c r="E24" s="213"/>
      <c r="F24" s="951"/>
      <c r="G24" s="634"/>
      <c r="H24" s="687"/>
      <c r="I24" s="221"/>
      <c r="J24" s="227"/>
      <c r="K24" s="222"/>
      <c r="L24" s="597"/>
      <c r="M24" s="594"/>
      <c r="N24" s="171"/>
      <c r="O24" s="172"/>
      <c r="P24" s="173"/>
      <c r="Q24" s="174"/>
      <c r="R24" s="174"/>
      <c r="S24" s="174"/>
      <c r="T24" s="174"/>
      <c r="U24" s="175"/>
      <c r="V24" s="173"/>
      <c r="W24" s="176"/>
      <c r="X24" s="175"/>
    </row>
    <row r="25" spans="1:24" ht="16.5" customHeight="1" x14ac:dyDescent="0.15">
      <c r="A25" s="1006">
        <v>5</v>
      </c>
      <c r="B25" s="1210" t="s">
        <v>3729</v>
      </c>
      <c r="C25" s="1006" t="s">
        <v>3379</v>
      </c>
      <c r="D25" s="1041" t="s">
        <v>321</v>
      </c>
      <c r="E25" s="1006">
        <v>51</v>
      </c>
      <c r="F25" s="1161" t="s">
        <v>3753</v>
      </c>
      <c r="G25" s="1031"/>
      <c r="H25" s="1148"/>
      <c r="I25" s="1037"/>
      <c r="J25" s="1032"/>
      <c r="K25" s="1007"/>
      <c r="L25" s="1021">
        <v>50000</v>
      </c>
      <c r="M25" s="1027"/>
      <c r="N25" s="1008"/>
      <c r="O25" s="1029"/>
      <c r="P25" s="1009"/>
      <c r="Q25" s="1023"/>
      <c r="R25" s="1025"/>
      <c r="S25" s="1009"/>
      <c r="T25" s="1025"/>
      <c r="U25" s="1009"/>
      <c r="V25" s="1015"/>
      <c r="W25" s="1019"/>
      <c r="X25" s="1016"/>
    </row>
    <row r="26" spans="1:24" ht="16.5" customHeight="1" x14ac:dyDescent="0.15">
      <c r="A26" s="1010"/>
      <c r="B26" s="1040"/>
      <c r="C26" s="1011"/>
      <c r="D26" s="1042"/>
      <c r="E26" s="1011"/>
      <c r="F26" s="1044"/>
      <c r="G26" s="1033"/>
      <c r="H26" s="1036"/>
      <c r="I26" s="1038"/>
      <c r="J26" s="1034"/>
      <c r="K26" s="1012"/>
      <c r="L26" s="1022"/>
      <c r="M26" s="1028"/>
      <c r="N26" s="1211"/>
      <c r="O26" s="1030"/>
      <c r="P26" s="1014"/>
      <c r="Q26" s="1024"/>
      <c r="R26" s="1026"/>
      <c r="S26" s="1014"/>
      <c r="T26" s="1026"/>
      <c r="U26" s="1014"/>
      <c r="V26" s="1017"/>
      <c r="W26" s="1020"/>
      <c r="X26" s="1018"/>
    </row>
    <row r="27" spans="1:24" ht="16.5" customHeight="1" x14ac:dyDescent="0.15">
      <c r="A27" s="148">
        <v>6</v>
      </c>
      <c r="B27" s="995" t="s">
        <v>3346</v>
      </c>
      <c r="C27" s="150" t="s">
        <v>3399</v>
      </c>
      <c r="D27" s="150" t="s">
        <v>456</v>
      </c>
      <c r="E27" s="150">
        <v>19</v>
      </c>
      <c r="F27" s="434" t="s">
        <v>3750</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15">
      <c r="A28" s="192"/>
      <c r="B28" s="212"/>
      <c r="C28" s="213"/>
      <c r="D28" s="213"/>
      <c r="E28" s="213"/>
      <c r="F28" s="431" t="s">
        <v>3751</v>
      </c>
      <c r="G28" s="634"/>
      <c r="H28" s="687"/>
      <c r="I28" s="221"/>
      <c r="J28" s="227"/>
      <c r="K28" s="222"/>
      <c r="L28" s="597"/>
      <c r="M28" s="598"/>
      <c r="N28" s="296"/>
      <c r="O28" s="191"/>
      <c r="P28" s="196"/>
      <c r="Q28" s="194"/>
      <c r="R28" s="194"/>
      <c r="S28" s="194"/>
      <c r="T28" s="194"/>
      <c r="U28" s="195"/>
      <c r="V28" s="196"/>
      <c r="W28" s="197"/>
      <c r="X28" s="195"/>
    </row>
    <row r="29" spans="1:24" ht="16.5" customHeight="1" x14ac:dyDescent="0.15">
      <c r="A29" s="1131"/>
      <c r="B29" s="1132"/>
      <c r="C29" s="1042"/>
      <c r="D29" s="1042"/>
      <c r="E29" s="1042"/>
      <c r="F29" s="1142" t="s">
        <v>3752</v>
      </c>
      <c r="G29" s="1133"/>
      <c r="H29" s="1134"/>
      <c r="I29" s="1038"/>
      <c r="J29" s="1135"/>
      <c r="K29" s="1136"/>
      <c r="L29" s="1137"/>
      <c r="M29" s="1028"/>
      <c r="N29" s="1138"/>
      <c r="O29" s="1030"/>
      <c r="P29" s="1139"/>
      <c r="Q29" s="1026"/>
      <c r="R29" s="1026"/>
      <c r="S29" s="1026"/>
      <c r="T29" s="1026"/>
      <c r="U29" s="1140"/>
      <c r="V29" s="1139"/>
      <c r="W29" s="1020"/>
      <c r="X29" s="1140"/>
    </row>
    <row r="30" spans="1:24" ht="16.5" customHeight="1" x14ac:dyDescent="0.15">
      <c r="A30" s="192">
        <v>7</v>
      </c>
      <c r="B30" s="212" t="s">
        <v>3244</v>
      </c>
      <c r="C30" s="213" t="s">
        <v>3375</v>
      </c>
      <c r="D30" s="213" t="s">
        <v>456</v>
      </c>
      <c r="E30" s="193">
        <v>34</v>
      </c>
      <c r="F30" s="455" t="s">
        <v>3754</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15">
      <c r="A31" s="1131"/>
      <c r="B31" s="1132"/>
      <c r="C31" s="1042"/>
      <c r="D31" s="1042"/>
      <c r="E31" s="1141"/>
      <c r="F31" s="1142"/>
      <c r="G31" s="1133"/>
      <c r="H31" s="1134"/>
      <c r="I31" s="1038"/>
      <c r="J31" s="1135"/>
      <c r="K31" s="1143"/>
      <c r="L31" s="1137"/>
      <c r="M31" s="1028"/>
      <c r="N31" s="1212"/>
      <c r="O31" s="1030"/>
      <c r="P31" s="1139"/>
      <c r="Q31" s="1026"/>
      <c r="R31" s="1026"/>
      <c r="S31" s="1026"/>
      <c r="T31" s="1026"/>
      <c r="U31" s="1140"/>
      <c r="V31" s="1139"/>
      <c r="W31" s="1020"/>
      <c r="X31" s="1140"/>
    </row>
    <row r="32" spans="1:24" ht="16.5" customHeight="1" x14ac:dyDescent="0.15">
      <c r="A32" s="148">
        <v>9</v>
      </c>
      <c r="B32" s="149" t="s">
        <v>3222</v>
      </c>
      <c r="C32" s="150" t="s">
        <v>3409</v>
      </c>
      <c r="D32" s="150" t="s">
        <v>142</v>
      </c>
      <c r="E32" s="150">
        <v>36</v>
      </c>
      <c r="F32" s="454" t="s">
        <v>3755</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15">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15">
      <c r="A34" s="148">
        <v>9</v>
      </c>
      <c r="B34" s="149" t="s">
        <v>3730</v>
      </c>
      <c r="C34" s="213" t="s">
        <v>3379</v>
      </c>
      <c r="D34" s="213" t="s">
        <v>77</v>
      </c>
      <c r="E34" s="213">
        <v>20</v>
      </c>
      <c r="F34" s="431" t="s">
        <v>3756</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3757</v>
      </c>
      <c r="G35" s="634"/>
      <c r="H35" s="687"/>
      <c r="I35" s="166"/>
      <c r="J35" s="167"/>
      <c r="K35" s="222"/>
      <c r="L35" s="597"/>
      <c r="M35" s="598"/>
      <c r="N35" s="171"/>
      <c r="O35" s="191"/>
      <c r="P35" s="196"/>
      <c r="Q35" s="194"/>
      <c r="R35" s="194"/>
      <c r="S35" s="194"/>
      <c r="T35" s="194"/>
      <c r="U35" s="195"/>
      <c r="V35" s="196"/>
      <c r="W35" s="197"/>
      <c r="X35" s="195"/>
    </row>
    <row r="36" spans="1:24" ht="16.5" customHeight="1" x14ac:dyDescent="0.15">
      <c r="A36" s="148">
        <v>10</v>
      </c>
      <c r="B36" s="149" t="s">
        <v>3238</v>
      </c>
      <c r="C36" s="150" t="s">
        <v>3771</v>
      </c>
      <c r="D36" s="150" t="s">
        <v>3776</v>
      </c>
      <c r="E36" s="150"/>
      <c r="F36" s="573" t="s">
        <v>3728</v>
      </c>
      <c r="G36" s="633"/>
      <c r="H36" s="685"/>
      <c r="I36" s="177"/>
      <c r="J36" s="178"/>
      <c r="K36" s="179" t="s">
        <v>3387</v>
      </c>
      <c r="L36" s="591"/>
      <c r="M36" s="592"/>
      <c r="N36" s="156"/>
      <c r="O36" s="157"/>
      <c r="P36" s="158"/>
      <c r="Q36" s="159"/>
      <c r="R36" s="159"/>
      <c r="S36" s="159"/>
      <c r="T36" s="159"/>
      <c r="U36" s="160"/>
      <c r="V36" s="158"/>
      <c r="W36" s="161"/>
      <c r="X36" s="160"/>
    </row>
    <row r="37" spans="1:24" ht="16.5" customHeight="1" x14ac:dyDescent="0.15">
      <c r="A37" s="1131"/>
      <c r="B37" s="1132"/>
      <c r="C37" s="1141"/>
      <c r="D37" s="1141"/>
      <c r="E37" s="1141"/>
      <c r="F37" s="1156"/>
      <c r="G37" s="1157"/>
      <c r="H37" s="1134"/>
      <c r="I37" s="1038"/>
      <c r="J37" s="1254"/>
      <c r="K37" s="1136"/>
      <c r="L37" s="593"/>
      <c r="M37" s="1028"/>
      <c r="N37" s="1212"/>
      <c r="O37" s="1158"/>
      <c r="P37" s="1139"/>
      <c r="Q37" s="1026"/>
      <c r="R37" s="1026"/>
      <c r="S37" s="1026"/>
      <c r="T37" s="1026"/>
      <c r="U37" s="1140"/>
      <c r="V37" s="1139"/>
      <c r="W37" s="1020"/>
      <c r="X37" s="1140"/>
    </row>
    <row r="38" spans="1:24" ht="16.5" customHeight="1" x14ac:dyDescent="0.15">
      <c r="A38" s="1144">
        <v>10</v>
      </c>
      <c r="B38" s="1145" t="s">
        <v>3251</v>
      </c>
      <c r="C38" s="1146" t="s">
        <v>3678</v>
      </c>
      <c r="D38" s="1146" t="s">
        <v>3474</v>
      </c>
      <c r="E38" s="1146">
        <v>22</v>
      </c>
      <c r="F38" s="1159" t="s">
        <v>3761</v>
      </c>
      <c r="G38" s="1147"/>
      <c r="H38" s="1148"/>
      <c r="I38" s="1037"/>
      <c r="J38" s="1149"/>
      <c r="K38" s="1267"/>
      <c r="L38" s="1151">
        <v>30000</v>
      </c>
      <c r="M38" s="1027"/>
      <c r="N38" s="1152"/>
      <c r="O38" s="1153"/>
      <c r="P38" s="1154"/>
      <c r="Q38" s="1025"/>
      <c r="R38" s="1025"/>
      <c r="S38" s="1025"/>
      <c r="T38" s="1025"/>
      <c r="U38" s="1155"/>
      <c r="V38" s="1154"/>
      <c r="W38" s="1019"/>
      <c r="X38" s="1155"/>
    </row>
    <row r="39" spans="1:24" ht="16.5" customHeight="1" x14ac:dyDescent="0.15">
      <c r="A39" s="1131"/>
      <c r="B39" s="1132"/>
      <c r="C39" s="1141"/>
      <c r="D39" s="1141"/>
      <c r="E39" s="1141"/>
      <c r="F39" s="1142"/>
      <c r="G39" s="1157"/>
      <c r="H39" s="1134"/>
      <c r="I39" s="1038"/>
      <c r="J39" s="1135"/>
      <c r="K39" s="1268"/>
      <c r="L39" s="593"/>
      <c r="M39" s="1028"/>
      <c r="N39" s="1212"/>
      <c r="O39" s="1158"/>
      <c r="P39" s="1139"/>
      <c r="Q39" s="1026"/>
      <c r="R39" s="1026"/>
      <c r="S39" s="1026"/>
      <c r="T39" s="1026"/>
      <c r="U39" s="1140"/>
      <c r="V39" s="1139"/>
      <c r="W39" s="1020"/>
      <c r="X39" s="1140"/>
    </row>
    <row r="40" spans="1:24" ht="16.5" customHeight="1" x14ac:dyDescent="0.15">
      <c r="A40" s="148">
        <v>10</v>
      </c>
      <c r="B40" s="149" t="s">
        <v>3251</v>
      </c>
      <c r="C40" s="150" t="s">
        <v>3432</v>
      </c>
      <c r="D40" s="150" t="s">
        <v>142</v>
      </c>
      <c r="E40" s="150">
        <v>38</v>
      </c>
      <c r="F40" s="454" t="s">
        <v>3759</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15">
      <c r="A41" s="1002"/>
      <c r="B41" s="163"/>
      <c r="C41" s="164"/>
      <c r="D41" s="164"/>
      <c r="E41" s="164"/>
      <c r="F41" s="461"/>
      <c r="G41" s="632"/>
      <c r="H41" s="686"/>
      <c r="I41" s="463"/>
      <c r="J41" s="464"/>
      <c r="K41" s="465"/>
      <c r="L41" s="593"/>
      <c r="M41" s="594"/>
      <c r="N41" s="1259"/>
      <c r="O41" s="172"/>
      <c r="P41" s="173"/>
      <c r="Q41" s="174"/>
      <c r="R41" s="174"/>
      <c r="S41" s="174"/>
      <c r="T41" s="174"/>
      <c r="U41" s="175"/>
      <c r="V41" s="173"/>
      <c r="W41" s="176"/>
      <c r="X41" s="175"/>
    </row>
    <row r="42" spans="1:24" ht="16.5" customHeight="1" x14ac:dyDescent="0.15">
      <c r="A42" s="148">
        <v>10</v>
      </c>
      <c r="B42" s="149">
        <v>13</v>
      </c>
      <c r="C42" s="150" t="s">
        <v>3379</v>
      </c>
      <c r="D42" s="150" t="s">
        <v>142</v>
      </c>
      <c r="E42" s="150">
        <v>37</v>
      </c>
      <c r="F42" s="454" t="s">
        <v>3760</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15">
      <c r="A43" s="162"/>
      <c r="B43" s="163"/>
      <c r="C43" s="164"/>
      <c r="D43" s="164" t="s">
        <v>3415</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15">
      <c r="A44" s="192">
        <v>10</v>
      </c>
      <c r="B44" s="212" t="s">
        <v>3252</v>
      </c>
      <c r="C44" s="213" t="s">
        <v>3432</v>
      </c>
      <c r="D44" s="213" t="s">
        <v>3325</v>
      </c>
      <c r="E44" s="213">
        <v>39</v>
      </c>
      <c r="F44" s="455" t="s">
        <v>3762</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15">
      <c r="A46" s="148">
        <v>11</v>
      </c>
      <c r="B46" s="149" t="s">
        <v>3553</v>
      </c>
      <c r="C46" s="150" t="s">
        <v>3409</v>
      </c>
      <c r="D46" s="150" t="s">
        <v>446</v>
      </c>
      <c r="E46" s="150">
        <v>23</v>
      </c>
      <c r="F46" s="434" t="s">
        <v>3620</v>
      </c>
      <c r="G46" s="633"/>
      <c r="H46" s="692"/>
      <c r="I46" s="137"/>
      <c r="J46" s="138"/>
      <c r="K46" s="993"/>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4">
        <v>11</v>
      </c>
      <c r="B48" s="1145" t="s">
        <v>3725</v>
      </c>
      <c r="C48" s="1146" t="s">
        <v>3432</v>
      </c>
      <c r="D48" s="1146" t="s">
        <v>1536</v>
      </c>
      <c r="E48" s="1146">
        <v>23</v>
      </c>
      <c r="F48" s="1159" t="s">
        <v>3763</v>
      </c>
      <c r="G48" s="1147"/>
      <c r="H48" s="1148"/>
      <c r="I48" s="1037"/>
      <c r="J48" s="1149"/>
      <c r="K48" s="1150"/>
      <c r="L48" s="1151">
        <v>30000</v>
      </c>
      <c r="M48" s="1027"/>
      <c r="N48" s="1152"/>
      <c r="O48" s="1153"/>
      <c r="P48" s="1154"/>
      <c r="Q48" s="1025"/>
      <c r="R48" s="1025"/>
      <c r="S48" s="1025"/>
      <c r="T48" s="1025"/>
      <c r="U48" s="1155"/>
      <c r="V48" s="1154"/>
      <c r="W48" s="1019"/>
      <c r="X48" s="1155"/>
    </row>
    <row r="49" spans="1:24" ht="16.5" customHeight="1" x14ac:dyDescent="0.15">
      <c r="A49" s="1131"/>
      <c r="B49" s="1132"/>
      <c r="C49" s="1141"/>
      <c r="D49" s="1141"/>
      <c r="E49" s="1141"/>
      <c r="F49" s="1156"/>
      <c r="G49" s="1157"/>
      <c r="H49" s="1134"/>
      <c r="I49" s="1038"/>
      <c r="J49" s="1135"/>
      <c r="K49" s="1136"/>
      <c r="L49" s="593"/>
      <c r="M49" s="1028"/>
      <c r="N49" s="1212"/>
      <c r="O49" s="1158"/>
      <c r="P49" s="1139"/>
      <c r="Q49" s="1026"/>
      <c r="R49" s="1026"/>
      <c r="S49" s="1026"/>
      <c r="T49" s="1026"/>
      <c r="U49" s="1140"/>
      <c r="V49" s="1139"/>
      <c r="W49" s="1020"/>
      <c r="X49" s="1140"/>
    </row>
    <row r="50" spans="1:24" ht="16.5" customHeight="1" x14ac:dyDescent="0.15">
      <c r="A50" s="148">
        <v>11</v>
      </c>
      <c r="B50" s="149" t="s">
        <v>3257</v>
      </c>
      <c r="C50" s="150" t="s">
        <v>3379</v>
      </c>
      <c r="D50" s="150" t="s">
        <v>142</v>
      </c>
      <c r="E50" s="150">
        <v>72</v>
      </c>
      <c r="F50" s="1163" t="s">
        <v>3758</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15">
      <c r="A51" s="162"/>
      <c r="B51" s="163"/>
      <c r="C51" s="164"/>
      <c r="D51" s="164"/>
      <c r="E51" s="164"/>
      <c r="F51" s="1164"/>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t="s">
        <v>3280</v>
      </c>
      <c r="C52" s="150" t="s">
        <v>3379</v>
      </c>
      <c r="D52" s="150" t="s">
        <v>409</v>
      </c>
      <c r="E52" s="150">
        <v>73</v>
      </c>
      <c r="F52" s="454" t="s">
        <v>3764</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15">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15">
      <c r="A54" s="148">
        <v>11</v>
      </c>
      <c r="B54" s="149">
        <v>16</v>
      </c>
      <c r="C54" s="150" t="s">
        <v>3399</v>
      </c>
      <c r="D54" s="150" t="s">
        <v>729</v>
      </c>
      <c r="E54" s="150"/>
      <c r="F54" s="573" t="s">
        <v>3765</v>
      </c>
      <c r="G54" s="633"/>
      <c r="H54" s="685"/>
      <c r="I54" s="177"/>
      <c r="J54" s="227"/>
      <c r="K54" s="222" t="s">
        <v>3387</v>
      </c>
      <c r="L54" s="591"/>
      <c r="M54" s="592"/>
      <c r="N54" s="156"/>
      <c r="O54" s="157"/>
      <c r="P54" s="158"/>
      <c r="Q54" s="159"/>
      <c r="R54" s="159"/>
      <c r="S54" s="159"/>
      <c r="T54" s="159"/>
      <c r="U54" s="160"/>
      <c r="V54" s="158"/>
      <c r="W54" s="161"/>
      <c r="X54" s="160"/>
    </row>
    <row r="55" spans="1:24" ht="16.5" customHeight="1" x14ac:dyDescent="0.15">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11</v>
      </c>
      <c r="B56" s="149" t="s">
        <v>3624</v>
      </c>
      <c r="C56" s="150" t="s">
        <v>3399</v>
      </c>
      <c r="D56" s="150" t="s">
        <v>77</v>
      </c>
      <c r="E56" s="150">
        <v>24</v>
      </c>
      <c r="F56" s="434" t="s">
        <v>3766</v>
      </c>
      <c r="G56" s="633"/>
      <c r="H56" s="692"/>
      <c r="I56" s="177"/>
      <c r="J56" s="178"/>
      <c r="K56" s="189"/>
      <c r="L56" s="1300">
        <v>50000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32" t="s">
        <v>3767</v>
      </c>
      <c r="G57" s="632"/>
      <c r="H57" s="686"/>
      <c r="I57" s="166"/>
      <c r="J57" s="167"/>
      <c r="K57" s="168"/>
      <c r="L57" s="1299"/>
      <c r="M57" s="594"/>
      <c r="N57" s="171"/>
      <c r="O57" s="172"/>
      <c r="P57" s="173"/>
      <c r="Q57" s="174"/>
      <c r="R57" s="174"/>
      <c r="S57" s="174"/>
      <c r="T57" s="174"/>
      <c r="U57" s="175"/>
      <c r="V57" s="173"/>
      <c r="W57" s="176"/>
      <c r="X57" s="175"/>
    </row>
    <row r="58" spans="1:24" ht="16.5" customHeight="1" x14ac:dyDescent="0.15">
      <c r="A58" s="1144">
        <v>11</v>
      </c>
      <c r="B58" s="1145" t="s">
        <v>3241</v>
      </c>
      <c r="C58" s="1146" t="s">
        <v>3379</v>
      </c>
      <c r="D58" s="1146" t="s">
        <v>321</v>
      </c>
      <c r="E58" s="1146">
        <v>52</v>
      </c>
      <c r="F58" s="1265" t="s">
        <v>3768</v>
      </c>
      <c r="G58" s="1147"/>
      <c r="H58" s="1148"/>
      <c r="I58" s="1037"/>
      <c r="J58" s="1149"/>
      <c r="K58" s="1150"/>
      <c r="L58" s="1151">
        <v>10000</v>
      </c>
      <c r="M58" s="1027"/>
      <c r="N58" s="1152"/>
      <c r="O58" s="1153"/>
      <c r="P58" s="1154"/>
      <c r="Q58" s="1025"/>
      <c r="R58" s="1025"/>
      <c r="S58" s="1025"/>
      <c r="T58" s="1025"/>
      <c r="U58" s="1155"/>
      <c r="V58" s="1154"/>
      <c r="W58" s="1019"/>
      <c r="X58" s="1155"/>
    </row>
    <row r="59" spans="1:24" ht="16.5" customHeight="1" x14ac:dyDescent="0.15">
      <c r="A59" s="1131"/>
      <c r="B59" s="1132"/>
      <c r="C59" s="1141"/>
      <c r="D59" s="1141"/>
      <c r="E59" s="1141"/>
      <c r="F59" s="1156"/>
      <c r="G59" s="1157"/>
      <c r="H59" s="1134"/>
      <c r="I59" s="1038"/>
      <c r="J59" s="1135"/>
      <c r="K59" s="1136"/>
      <c r="L59" s="593"/>
      <c r="M59" s="1028"/>
      <c r="N59" s="1212"/>
      <c r="O59" s="1158"/>
      <c r="P59" s="1139"/>
      <c r="Q59" s="1026"/>
      <c r="R59" s="1026"/>
      <c r="S59" s="1026"/>
      <c r="T59" s="1026"/>
      <c r="U59" s="1140"/>
      <c r="V59" s="1139"/>
      <c r="W59" s="1020"/>
      <c r="X59" s="1140"/>
    </row>
    <row r="60" spans="1:24" ht="16.5" customHeight="1" x14ac:dyDescent="0.15">
      <c r="A60" s="148">
        <v>12</v>
      </c>
      <c r="B60" s="149" t="s">
        <v>3222</v>
      </c>
      <c r="C60" s="150" t="s">
        <v>3245</v>
      </c>
      <c r="D60" s="150" t="s">
        <v>142</v>
      </c>
      <c r="E60" s="150">
        <v>40</v>
      </c>
      <c r="F60" s="454" t="s">
        <v>3769</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15">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15">
      <c r="A62" s="148">
        <v>12</v>
      </c>
      <c r="B62" s="149" t="s">
        <v>3732</v>
      </c>
      <c r="C62" s="150" t="s">
        <v>3379</v>
      </c>
      <c r="D62" s="150" t="s">
        <v>142</v>
      </c>
      <c r="E62" s="150">
        <v>71</v>
      </c>
      <c r="F62" s="454" t="s">
        <v>3770</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15">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15">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15">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15">
      <c r="A66" s="192"/>
      <c r="B66" s="212"/>
      <c r="C66" s="213" t="s">
        <v>3245</v>
      </c>
      <c r="D66" s="213" t="s">
        <v>142</v>
      </c>
      <c r="E66" s="213"/>
      <c r="F66" s="455" t="s">
        <v>3430</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87" t="s">
        <v>3571</v>
      </c>
      <c r="B68" s="1388"/>
      <c r="C68" s="1389" t="s">
        <v>899</v>
      </c>
      <c r="D68" s="1392" t="s">
        <v>900</v>
      </c>
      <c r="E68" s="809"/>
      <c r="F68" s="1395" t="s">
        <v>901</v>
      </c>
      <c r="G68" s="1398" t="s">
        <v>1923</v>
      </c>
      <c r="H68" s="1401" t="s">
        <v>903</v>
      </c>
      <c r="I68" s="580"/>
      <c r="J68" s="581"/>
      <c r="K68" s="1404" t="s">
        <v>904</v>
      </c>
      <c r="L68" s="1407" t="s">
        <v>3111</v>
      </c>
      <c r="M68" s="588" t="s">
        <v>906</v>
      </c>
      <c r="N68" s="134">
        <f>M70+N70</f>
        <v>0</v>
      </c>
      <c r="O68" s="1409" t="s">
        <v>907</v>
      </c>
      <c r="P68" s="1369" t="s">
        <v>908</v>
      </c>
      <c r="Q68" s="1371" t="s">
        <v>909</v>
      </c>
      <c r="R68" s="1373" t="s">
        <v>910</v>
      </c>
      <c r="S68" s="136" t="s">
        <v>910</v>
      </c>
      <c r="T68" s="1373" t="s">
        <v>911</v>
      </c>
      <c r="U68" s="1375" t="s">
        <v>912</v>
      </c>
      <c r="V68" s="1377" t="s">
        <v>913</v>
      </c>
      <c r="W68" s="1379" t="s">
        <v>914</v>
      </c>
      <c r="X68" s="1381" t="s">
        <v>915</v>
      </c>
    </row>
    <row r="69" spans="1:24" ht="16.5" customHeight="1" x14ac:dyDescent="0.15">
      <c r="A69" s="1383" t="s">
        <v>916</v>
      </c>
      <c r="B69" s="1385" t="s">
        <v>917</v>
      </c>
      <c r="C69" s="1390"/>
      <c r="D69" s="1393"/>
      <c r="E69" s="810" t="s">
        <v>2577</v>
      </c>
      <c r="F69" s="1396"/>
      <c r="G69" s="1399"/>
      <c r="H69" s="1402"/>
      <c r="I69" s="582" t="s">
        <v>918</v>
      </c>
      <c r="J69" s="583" t="s">
        <v>919</v>
      </c>
      <c r="K69" s="1405"/>
      <c r="L69" s="1408"/>
      <c r="M69" s="589" t="s">
        <v>920</v>
      </c>
      <c r="N69" s="141" t="s">
        <v>921</v>
      </c>
      <c r="O69" s="1410"/>
      <c r="P69" s="1370"/>
      <c r="Q69" s="1372"/>
      <c r="R69" s="1374"/>
      <c r="S69" s="140" t="s">
        <v>922</v>
      </c>
      <c r="T69" s="1374"/>
      <c r="U69" s="1376"/>
      <c r="V69" s="1378"/>
      <c r="W69" s="1380"/>
      <c r="X69" s="1382"/>
    </row>
    <row r="70" spans="1:24" ht="16.5" customHeight="1" thickBot="1" x14ac:dyDescent="0.2">
      <c r="A70" s="1384"/>
      <c r="B70" s="1386"/>
      <c r="C70" s="1391"/>
      <c r="D70" s="1394"/>
      <c r="E70" s="811"/>
      <c r="F70" s="1397"/>
      <c r="G70" s="1400"/>
      <c r="H70" s="1403"/>
      <c r="I70" s="584" t="s">
        <v>923</v>
      </c>
      <c r="J70" s="585" t="s">
        <v>924</v>
      </c>
      <c r="K70" s="1406"/>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15">
      <c r="A71" s="148">
        <v>1</v>
      </c>
      <c r="B71" s="149" t="s">
        <v>3596</v>
      </c>
      <c r="C71" s="150" t="s">
        <v>3375</v>
      </c>
      <c r="D71" s="150" t="s">
        <v>77</v>
      </c>
      <c r="E71" s="213">
        <v>11</v>
      </c>
      <c r="F71" s="434" t="s">
        <v>3597</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15">
      <c r="A72" s="1048"/>
      <c r="B72" s="1049"/>
      <c r="C72" s="164"/>
      <c r="D72" s="164"/>
      <c r="E72" s="164"/>
      <c r="F72" s="432" t="s">
        <v>3598</v>
      </c>
      <c r="G72" s="632"/>
      <c r="H72" s="686"/>
      <c r="I72" s="166"/>
      <c r="J72" s="167"/>
      <c r="K72" s="168"/>
      <c r="L72" s="593"/>
      <c r="M72" s="594"/>
      <c r="N72" s="171" t="s">
        <v>3689</v>
      </c>
      <c r="O72" s="172"/>
      <c r="P72" s="173"/>
      <c r="Q72" s="174"/>
      <c r="R72" s="174"/>
      <c r="S72" s="174"/>
      <c r="T72" s="174"/>
      <c r="U72" s="175"/>
      <c r="V72" s="173"/>
      <c r="W72" s="176"/>
      <c r="X72" s="175"/>
    </row>
    <row r="73" spans="1:24" ht="16.5" customHeight="1" x14ac:dyDescent="0.15">
      <c r="A73" s="148">
        <v>2</v>
      </c>
      <c r="B73" s="149" t="s">
        <v>3224</v>
      </c>
      <c r="C73" s="150" t="s">
        <v>3379</v>
      </c>
      <c r="D73" s="150" t="s">
        <v>1520</v>
      </c>
      <c r="E73" s="213">
        <v>12</v>
      </c>
      <c r="F73" s="455" t="s">
        <v>3599</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5"/>
      <c r="B74" s="1066"/>
      <c r="C74" s="164"/>
      <c r="D74" s="164"/>
      <c r="E74" s="164"/>
      <c r="F74" s="432"/>
      <c r="G74" s="632"/>
      <c r="H74" s="686"/>
      <c r="I74" s="166"/>
      <c r="J74" s="167"/>
      <c r="K74" s="168"/>
      <c r="L74" s="593"/>
      <c r="M74" s="594"/>
      <c r="N74" s="171" t="s">
        <v>3634</v>
      </c>
      <c r="O74" s="172"/>
      <c r="P74" s="173"/>
      <c r="Q74" s="174"/>
      <c r="R74" s="174"/>
      <c r="S74" s="174"/>
      <c r="T74" s="174"/>
      <c r="U74" s="175"/>
      <c r="V74" s="173"/>
      <c r="W74" s="176"/>
      <c r="X74" s="175"/>
    </row>
    <row r="75" spans="1:24" ht="16.5" customHeight="1" x14ac:dyDescent="0.15">
      <c r="A75" s="148">
        <v>2</v>
      </c>
      <c r="B75" s="149">
        <v>11</v>
      </c>
      <c r="C75" s="150" t="s">
        <v>3381</v>
      </c>
      <c r="D75" s="150" t="s">
        <v>2770</v>
      </c>
      <c r="E75" s="150">
        <v>31</v>
      </c>
      <c r="F75" s="434" t="s">
        <v>3382</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15">
      <c r="A76" s="162"/>
      <c r="B76" s="163"/>
      <c r="C76" s="164"/>
      <c r="D76" s="164" t="s">
        <v>3440</v>
      </c>
      <c r="E76" s="164"/>
      <c r="F76" s="433"/>
      <c r="G76" s="632"/>
      <c r="H76" s="686"/>
      <c r="I76" s="166"/>
      <c r="J76" s="167"/>
      <c r="K76" s="629"/>
      <c r="L76" s="595"/>
      <c r="M76" s="594"/>
      <c r="N76" s="171" t="s">
        <v>3634</v>
      </c>
      <c r="O76" s="172"/>
      <c r="P76" s="173"/>
      <c r="Q76" s="174"/>
      <c r="R76" s="174"/>
      <c r="S76" s="174"/>
      <c r="T76" s="174"/>
      <c r="U76" s="175"/>
      <c r="V76" s="173"/>
      <c r="W76" s="176"/>
      <c r="X76" s="175"/>
    </row>
    <row r="77" spans="1:24" ht="16.5" customHeight="1" x14ac:dyDescent="0.15">
      <c r="A77" s="1127">
        <v>3</v>
      </c>
      <c r="B77" s="1128">
        <v>10</v>
      </c>
      <c r="C77" s="1129" t="s">
        <v>3379</v>
      </c>
      <c r="D77" s="1129" t="s">
        <v>729</v>
      </c>
      <c r="E77" s="1129"/>
      <c r="F77" s="1130" t="s">
        <v>3600</v>
      </c>
      <c r="G77" s="633"/>
      <c r="H77" s="685"/>
      <c r="I77" s="177"/>
      <c r="J77" s="178"/>
      <c r="K77" s="179" t="s">
        <v>3387</v>
      </c>
      <c r="L77" s="591"/>
      <c r="M77" s="592"/>
      <c r="N77" s="156"/>
      <c r="O77" s="157"/>
      <c r="P77" s="158"/>
      <c r="Q77" s="159"/>
      <c r="R77" s="159"/>
      <c r="S77" s="159"/>
      <c r="T77" s="159"/>
      <c r="U77" s="160"/>
      <c r="V77" s="913"/>
      <c r="W77" s="161"/>
      <c r="X77" s="160"/>
    </row>
    <row r="78" spans="1:24" ht="16.5" customHeight="1" x14ac:dyDescent="0.15">
      <c r="A78" s="1052"/>
      <c r="B78" s="1053"/>
      <c r="C78" s="1054"/>
      <c r="D78" s="1054"/>
      <c r="E78" s="1054"/>
      <c r="F78" s="1059"/>
      <c r="G78" s="632"/>
      <c r="H78" s="686"/>
      <c r="I78" s="166"/>
      <c r="J78" s="167"/>
      <c r="K78" s="180"/>
      <c r="L78" s="593"/>
      <c r="M78" s="594"/>
      <c r="N78" s="181"/>
      <c r="O78" s="172"/>
      <c r="P78" s="173"/>
      <c r="Q78" s="174"/>
      <c r="R78" s="174"/>
      <c r="S78" s="174"/>
      <c r="T78" s="174"/>
      <c r="U78" s="175"/>
      <c r="V78" s="173"/>
      <c r="W78" s="176"/>
      <c r="X78" s="175"/>
    </row>
    <row r="79" spans="1:24" ht="16.5" customHeight="1" x14ac:dyDescent="0.15">
      <c r="A79" s="192">
        <v>4</v>
      </c>
      <c r="B79" s="212">
        <v>14</v>
      </c>
      <c r="C79" s="213" t="s">
        <v>3379</v>
      </c>
      <c r="D79" s="213" t="s">
        <v>729</v>
      </c>
      <c r="E79" s="213"/>
      <c r="F79" s="574" t="s">
        <v>3605</v>
      </c>
      <c r="G79" s="634"/>
      <c r="H79" s="689"/>
      <c r="I79" s="177"/>
      <c r="J79" s="178"/>
      <c r="K79" s="179" t="s">
        <v>3387</v>
      </c>
      <c r="L79" s="597"/>
      <c r="M79" s="598"/>
      <c r="N79" s="183"/>
      <c r="O79" s="191"/>
      <c r="P79" s="196"/>
      <c r="Q79" s="194"/>
      <c r="R79" s="194"/>
      <c r="S79" s="194"/>
      <c r="T79" s="194"/>
      <c r="U79" s="195"/>
      <c r="V79" s="196"/>
      <c r="W79" s="197"/>
      <c r="X79" s="195"/>
    </row>
    <row r="80" spans="1:24" ht="16.5" customHeight="1" x14ac:dyDescent="0.15">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15">
      <c r="A81" s="996">
        <v>4</v>
      </c>
      <c r="B81" s="995" t="s">
        <v>3604</v>
      </c>
      <c r="C81" s="213" t="s">
        <v>3379</v>
      </c>
      <c r="D81" s="213" t="s">
        <v>77</v>
      </c>
      <c r="E81" s="213">
        <v>13</v>
      </c>
      <c r="F81" s="431" t="s">
        <v>3742</v>
      </c>
      <c r="G81" s="634"/>
      <c r="H81" s="689">
        <v>45397</v>
      </c>
      <c r="I81" s="991"/>
      <c r="J81" s="154"/>
      <c r="K81" s="189"/>
      <c r="L81" s="988">
        <v>30000</v>
      </c>
      <c r="M81" s="592">
        <v>30000</v>
      </c>
      <c r="N81" s="156">
        <v>-30000</v>
      </c>
      <c r="O81" s="157"/>
      <c r="P81" s="158"/>
      <c r="Q81" s="159"/>
      <c r="R81" s="159"/>
      <c r="S81" s="159"/>
      <c r="T81" s="159">
        <v>54800</v>
      </c>
      <c r="U81" s="160"/>
      <c r="V81" s="158">
        <v>84800</v>
      </c>
      <c r="W81" s="161"/>
      <c r="X81" s="160"/>
    </row>
    <row r="82" spans="1:24" ht="16.5" customHeight="1" x14ac:dyDescent="0.15">
      <c r="A82" s="162"/>
      <c r="B82" s="163"/>
      <c r="C82" s="164"/>
      <c r="D82" s="164"/>
      <c r="E82" s="164"/>
      <c r="F82" s="432" t="s">
        <v>3743</v>
      </c>
      <c r="G82" s="632"/>
      <c r="H82" s="686">
        <v>45532</v>
      </c>
      <c r="I82" s="166"/>
      <c r="J82" s="167"/>
      <c r="K82" s="168"/>
      <c r="L82" s="593"/>
      <c r="M82" s="594"/>
      <c r="N82" s="171" t="s">
        <v>3689</v>
      </c>
      <c r="O82" s="172"/>
      <c r="P82" s="173"/>
      <c r="Q82" s="174"/>
      <c r="R82" s="174"/>
      <c r="S82" s="174"/>
      <c r="T82" s="174"/>
      <c r="U82" s="175"/>
      <c r="V82" s="173"/>
      <c r="W82" s="176"/>
      <c r="X82" s="175"/>
    </row>
    <row r="83" spans="1:24" ht="16.5" customHeight="1" x14ac:dyDescent="0.15">
      <c r="A83" s="192">
        <v>5</v>
      </c>
      <c r="B83" s="212" t="s">
        <v>3553</v>
      </c>
      <c r="C83" s="150" t="s">
        <v>3379</v>
      </c>
      <c r="D83" s="150" t="s">
        <v>409</v>
      </c>
      <c r="E83" s="150">
        <v>35</v>
      </c>
      <c r="F83" s="454" t="s">
        <v>3601</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15">
      <c r="A84" s="192"/>
      <c r="B84" s="212"/>
      <c r="C84" s="164"/>
      <c r="D84" s="164"/>
      <c r="E84" s="164"/>
      <c r="F84" s="433"/>
      <c r="G84" s="634"/>
      <c r="H84" s="687"/>
      <c r="I84" s="990"/>
      <c r="J84" s="227"/>
      <c r="K84" s="222"/>
      <c r="L84" s="593"/>
      <c r="M84" s="596"/>
      <c r="N84" s="171" t="s">
        <v>3689</v>
      </c>
      <c r="O84" s="172"/>
      <c r="P84" s="173"/>
      <c r="Q84" s="174"/>
      <c r="R84" s="174"/>
      <c r="S84" s="174"/>
      <c r="T84" s="174"/>
      <c r="U84" s="175"/>
      <c r="V84" s="173"/>
      <c r="W84" s="176"/>
      <c r="X84" s="175"/>
    </row>
    <row r="85" spans="1:24" ht="16.5" customHeight="1" x14ac:dyDescent="0.15">
      <c r="A85" s="148">
        <v>5</v>
      </c>
      <c r="B85" s="149" t="s">
        <v>3602</v>
      </c>
      <c r="C85" s="213" t="s">
        <v>3379</v>
      </c>
      <c r="D85" s="213" t="s">
        <v>409</v>
      </c>
      <c r="E85" s="213">
        <v>32</v>
      </c>
      <c r="F85" s="454" t="s">
        <v>3603</v>
      </c>
      <c r="G85" s="633"/>
      <c r="H85" s="685">
        <v>45446</v>
      </c>
      <c r="I85" s="992"/>
      <c r="J85" s="133"/>
      <c r="K85" s="993"/>
      <c r="L85" s="597">
        <v>50000</v>
      </c>
      <c r="M85" s="598">
        <v>50000</v>
      </c>
      <c r="N85" s="183">
        <v>-50000</v>
      </c>
      <c r="O85" s="191"/>
      <c r="P85" s="1144"/>
      <c r="Q85" s="1041"/>
      <c r="R85" s="1025"/>
      <c r="S85" s="1025"/>
      <c r="T85" s="1025">
        <v>8400</v>
      </c>
      <c r="U85" s="1155"/>
      <c r="V85" s="1154">
        <v>58400</v>
      </c>
      <c r="W85" s="1019"/>
      <c r="X85" s="1155"/>
    </row>
    <row r="86" spans="1:24" ht="16.5" customHeight="1" x14ac:dyDescent="0.15">
      <c r="A86" s="162"/>
      <c r="B86" s="163"/>
      <c r="C86" s="1141"/>
      <c r="D86" s="1141"/>
      <c r="E86" s="1042"/>
      <c r="F86" s="1253"/>
      <c r="G86" s="632"/>
      <c r="H86" s="686"/>
      <c r="I86" s="994"/>
      <c r="J86" s="167"/>
      <c r="K86" s="168"/>
      <c r="L86" s="1137"/>
      <c r="M86" s="1028"/>
      <c r="N86" s="1212" t="s">
        <v>3689</v>
      </c>
      <c r="O86" s="191"/>
      <c r="P86" s="1139"/>
      <c r="Q86" s="1026"/>
      <c r="R86" s="1026"/>
      <c r="S86" s="1026"/>
      <c r="T86" s="1026"/>
      <c r="U86" s="1140"/>
      <c r="V86" s="1139"/>
      <c r="W86" s="1020"/>
      <c r="X86" s="1140"/>
    </row>
    <row r="87" spans="1:24" ht="16.5" customHeight="1" x14ac:dyDescent="0.15">
      <c r="A87" s="192">
        <v>5</v>
      </c>
      <c r="B87" s="212" t="s">
        <v>3606</v>
      </c>
      <c r="C87" s="213" t="s">
        <v>3379</v>
      </c>
      <c r="D87" s="213" t="s">
        <v>77</v>
      </c>
      <c r="E87" s="213">
        <v>16</v>
      </c>
      <c r="F87" s="431" t="s">
        <v>3727</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15">
      <c r="A88" s="162"/>
      <c r="B88" s="163"/>
      <c r="C88" s="164"/>
      <c r="D88" s="164"/>
      <c r="E88" s="164"/>
      <c r="F88" s="433"/>
      <c r="G88" s="632"/>
      <c r="H88" s="686">
        <v>45532</v>
      </c>
      <c r="I88" s="166"/>
      <c r="J88" s="167"/>
      <c r="K88" s="168"/>
      <c r="L88" s="593"/>
      <c r="M88" s="594"/>
      <c r="N88" s="171" t="s">
        <v>3689</v>
      </c>
      <c r="O88" s="218"/>
      <c r="P88" s="169"/>
      <c r="Q88" s="174"/>
      <c r="R88" s="174"/>
      <c r="S88" s="170"/>
      <c r="T88" s="174"/>
      <c r="U88" s="175"/>
      <c r="V88" s="173"/>
      <c r="W88" s="176"/>
      <c r="X88" s="175"/>
    </row>
    <row r="89" spans="1:24" ht="16.5" customHeight="1" x14ac:dyDescent="0.15">
      <c r="A89" s="148">
        <v>6</v>
      </c>
      <c r="B89" s="149" t="s">
        <v>3258</v>
      </c>
      <c r="C89" s="150" t="s">
        <v>3379</v>
      </c>
      <c r="D89" s="150" t="s">
        <v>409</v>
      </c>
      <c r="E89" s="150">
        <v>33</v>
      </c>
      <c r="F89" s="454" t="s">
        <v>3607</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15">
      <c r="A90" s="162"/>
      <c r="B90" s="163"/>
      <c r="C90" s="213"/>
      <c r="D90" s="213"/>
      <c r="E90" s="213"/>
      <c r="F90" s="951"/>
      <c r="G90" s="634"/>
      <c r="H90" s="687"/>
      <c r="I90" s="221"/>
      <c r="J90" s="227"/>
      <c r="K90" s="222"/>
      <c r="L90" s="597"/>
      <c r="M90" s="594"/>
      <c r="N90" s="171" t="s">
        <v>3689</v>
      </c>
      <c r="O90" s="172"/>
      <c r="P90" s="173"/>
      <c r="Q90" s="174"/>
      <c r="R90" s="174"/>
      <c r="S90" s="174"/>
      <c r="T90" s="174"/>
      <c r="U90" s="175"/>
      <c r="V90" s="173"/>
      <c r="W90" s="176"/>
      <c r="X90" s="175"/>
    </row>
    <row r="91" spans="1:24" ht="16.5" customHeight="1" x14ac:dyDescent="0.15">
      <c r="A91" s="148">
        <v>6</v>
      </c>
      <c r="B91" s="995" t="s">
        <v>3241</v>
      </c>
      <c r="C91" s="150" t="s">
        <v>3399</v>
      </c>
      <c r="D91" s="150" t="s">
        <v>456</v>
      </c>
      <c r="E91" s="150">
        <v>19</v>
      </c>
      <c r="F91" s="434" t="s">
        <v>3608</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15">
      <c r="A92" s="192"/>
      <c r="B92" s="212"/>
      <c r="C92" s="213"/>
      <c r="D92" s="213"/>
      <c r="E92" s="213"/>
      <c r="F92" s="431" t="s">
        <v>3609</v>
      </c>
      <c r="G92" s="634"/>
      <c r="H92" s="687"/>
      <c r="I92" s="221"/>
      <c r="J92" s="227"/>
      <c r="K92" s="222"/>
      <c r="L92" s="597"/>
      <c r="M92" s="598"/>
      <c r="N92" s="296" t="s">
        <v>3689</v>
      </c>
      <c r="O92" s="191"/>
      <c r="P92" s="196"/>
      <c r="Q92" s="194"/>
      <c r="R92" s="194"/>
      <c r="S92" s="194"/>
      <c r="T92" s="194"/>
      <c r="U92" s="195"/>
      <c r="V92" s="196"/>
      <c r="W92" s="197"/>
      <c r="X92" s="195"/>
    </row>
    <row r="93" spans="1:24" ht="16.5" customHeight="1" x14ac:dyDescent="0.15">
      <c r="A93" s="1131"/>
      <c r="B93" s="1132"/>
      <c r="C93" s="1042"/>
      <c r="D93" s="1042"/>
      <c r="E93" s="1042"/>
      <c r="F93" s="1142" t="s">
        <v>3610</v>
      </c>
      <c r="G93" s="1133"/>
      <c r="H93" s="1134"/>
      <c r="I93" s="1038"/>
      <c r="J93" s="1135"/>
      <c r="K93" s="1136"/>
      <c r="L93" s="1137"/>
      <c r="M93" s="1028"/>
      <c r="N93" s="1138"/>
      <c r="O93" s="1030"/>
      <c r="P93" s="1139"/>
      <c r="Q93" s="1026"/>
      <c r="R93" s="1026"/>
      <c r="S93" s="1026"/>
      <c r="T93" s="1026"/>
      <c r="U93" s="1140"/>
      <c r="V93" s="1139"/>
      <c r="W93" s="1020"/>
      <c r="X93" s="1140"/>
    </row>
    <row r="94" spans="1:24" ht="16.5" customHeight="1" x14ac:dyDescent="0.15">
      <c r="A94" s="1006">
        <v>6</v>
      </c>
      <c r="B94" s="1210" t="s">
        <v>3241</v>
      </c>
      <c r="C94" s="1006" t="s">
        <v>3379</v>
      </c>
      <c r="D94" s="1041" t="s">
        <v>321</v>
      </c>
      <c r="E94" s="1006">
        <v>51</v>
      </c>
      <c r="F94" s="1161" t="s">
        <v>3429</v>
      </c>
      <c r="G94" s="1031"/>
      <c r="H94" s="1148">
        <v>45477</v>
      </c>
      <c r="I94" s="1037"/>
      <c r="J94" s="1032"/>
      <c r="K94" s="1007"/>
      <c r="L94" s="1021">
        <v>50000</v>
      </c>
      <c r="M94" s="1027">
        <v>50000</v>
      </c>
      <c r="N94" s="1008">
        <v>-50000</v>
      </c>
      <c r="O94" s="1029"/>
      <c r="P94" s="1009"/>
      <c r="Q94" s="1023"/>
      <c r="R94" s="1025"/>
      <c r="S94" s="1009"/>
      <c r="T94" s="1025">
        <v>5200</v>
      </c>
      <c r="U94" s="1009"/>
      <c r="V94" s="1015">
        <v>55200</v>
      </c>
      <c r="W94" s="1019"/>
      <c r="X94" s="1016"/>
    </row>
    <row r="95" spans="1:24" ht="16.5" customHeight="1" x14ac:dyDescent="0.15">
      <c r="A95" s="1010"/>
      <c r="B95" s="1040"/>
      <c r="C95" s="1011"/>
      <c r="D95" s="1042"/>
      <c r="E95" s="1011"/>
      <c r="F95" s="1044"/>
      <c r="G95" s="1033"/>
      <c r="H95" s="1036"/>
      <c r="I95" s="1038"/>
      <c r="J95" s="1034"/>
      <c r="K95" s="1012"/>
      <c r="L95" s="1022"/>
      <c r="M95" s="1028"/>
      <c r="N95" s="1211" t="s">
        <v>3689</v>
      </c>
      <c r="O95" s="1030"/>
      <c r="P95" s="1014"/>
      <c r="Q95" s="1024"/>
      <c r="R95" s="1026"/>
      <c r="S95" s="1014"/>
      <c r="T95" s="1026"/>
      <c r="U95" s="1014"/>
      <c r="V95" s="1017"/>
      <c r="W95" s="1020"/>
      <c r="X95" s="1018"/>
    </row>
    <row r="96" spans="1:24" ht="16.5" customHeight="1" x14ac:dyDescent="0.15">
      <c r="A96" s="192">
        <v>7</v>
      </c>
      <c r="B96" s="212" t="s">
        <v>3222</v>
      </c>
      <c r="C96" s="213" t="s">
        <v>3375</v>
      </c>
      <c r="D96" s="213" t="s">
        <v>456</v>
      </c>
      <c r="E96" s="193">
        <v>34</v>
      </c>
      <c r="F96" s="455" t="s">
        <v>3611</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15">
      <c r="A97" s="1131"/>
      <c r="B97" s="1132"/>
      <c r="C97" s="1042"/>
      <c r="D97" s="1042"/>
      <c r="E97" s="1141"/>
      <c r="F97" s="1142"/>
      <c r="G97" s="1133"/>
      <c r="H97" s="1134"/>
      <c r="I97" s="1038"/>
      <c r="J97" s="1135"/>
      <c r="K97" s="1143"/>
      <c r="L97" s="1137"/>
      <c r="M97" s="1028"/>
      <c r="N97" s="1212" t="s">
        <v>3689</v>
      </c>
      <c r="O97" s="1030"/>
      <c r="P97" s="1139"/>
      <c r="Q97" s="1026"/>
      <c r="R97" s="1026"/>
      <c r="S97" s="1026"/>
      <c r="T97" s="1026"/>
      <c r="U97" s="1140"/>
      <c r="V97" s="1139"/>
      <c r="W97" s="1020"/>
      <c r="X97" s="1140"/>
    </row>
    <row r="98" spans="1:24" ht="16.5" customHeight="1" x14ac:dyDescent="0.15">
      <c r="A98" s="148">
        <v>8</v>
      </c>
      <c r="B98" s="149" t="s">
        <v>3612</v>
      </c>
      <c r="C98" s="150" t="s">
        <v>3409</v>
      </c>
      <c r="D98" s="150" t="s">
        <v>142</v>
      </c>
      <c r="E98" s="150">
        <v>36</v>
      </c>
      <c r="F98" s="454" t="s">
        <v>3613</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15">
      <c r="A99" s="162"/>
      <c r="B99" s="163"/>
      <c r="C99" s="164"/>
      <c r="D99" s="164"/>
      <c r="E99" s="164"/>
      <c r="F99" s="433"/>
      <c r="G99" s="632"/>
      <c r="H99" s="686"/>
      <c r="I99" s="166"/>
      <c r="J99" s="167"/>
      <c r="K99" s="168"/>
      <c r="L99" s="593"/>
      <c r="M99" s="594"/>
      <c r="N99" s="171" t="s">
        <v>3689</v>
      </c>
      <c r="O99" s="172"/>
      <c r="P99" s="173"/>
      <c r="Q99" s="174"/>
      <c r="R99" s="174"/>
      <c r="S99" s="174"/>
      <c r="T99" s="174"/>
      <c r="U99" s="175"/>
      <c r="V99" s="173"/>
      <c r="W99" s="176"/>
      <c r="X99" s="175"/>
    </row>
    <row r="100" spans="1:24" ht="16.5" customHeight="1" x14ac:dyDescent="0.15">
      <c r="A100" s="148">
        <v>9</v>
      </c>
      <c r="B100" s="149" t="s">
        <v>3614</v>
      </c>
      <c r="C100" s="213" t="s">
        <v>3379</v>
      </c>
      <c r="D100" s="213" t="s">
        <v>77</v>
      </c>
      <c r="E100" s="213">
        <v>20</v>
      </c>
      <c r="F100" s="431" t="s">
        <v>3615</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15">
      <c r="A101" s="192"/>
      <c r="B101" s="212"/>
      <c r="C101" s="164"/>
      <c r="D101" s="164"/>
      <c r="E101" s="164"/>
      <c r="F101" s="432" t="s">
        <v>3616</v>
      </c>
      <c r="G101" s="634"/>
      <c r="H101" s="687">
        <v>45651</v>
      </c>
      <c r="I101" s="166"/>
      <c r="J101" s="167"/>
      <c r="K101" s="222"/>
      <c r="L101" s="597"/>
      <c r="M101" s="598"/>
      <c r="N101" s="171" t="s">
        <v>3721</v>
      </c>
      <c r="O101" s="191"/>
      <c r="P101" s="196"/>
      <c r="Q101" s="194"/>
      <c r="R101" s="194"/>
      <c r="S101" s="194"/>
      <c r="T101" s="194"/>
      <c r="U101" s="195"/>
      <c r="V101" s="196"/>
      <c r="W101" s="197"/>
      <c r="X101" s="195"/>
    </row>
    <row r="102" spans="1:24" ht="16.5" customHeight="1" x14ac:dyDescent="0.15">
      <c r="A102" s="148">
        <v>10</v>
      </c>
      <c r="B102" s="149" t="s">
        <v>3264</v>
      </c>
      <c r="C102" s="150" t="s">
        <v>3379</v>
      </c>
      <c r="D102" s="150" t="s">
        <v>142</v>
      </c>
      <c r="E102" s="150">
        <v>72</v>
      </c>
      <c r="F102" s="1163" t="s">
        <v>3617</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15">
      <c r="A103" s="162"/>
      <c r="B103" s="163"/>
      <c r="C103" s="164"/>
      <c r="D103" s="164"/>
      <c r="E103" s="164"/>
      <c r="F103" s="1164"/>
      <c r="G103" s="632"/>
      <c r="H103" s="686"/>
      <c r="I103" s="166"/>
      <c r="J103" s="167"/>
      <c r="K103" s="168"/>
      <c r="L103" s="593"/>
      <c r="M103" s="594"/>
      <c r="N103" s="171" t="s">
        <v>3721</v>
      </c>
      <c r="O103" s="172"/>
      <c r="P103" s="173"/>
      <c r="Q103" s="174"/>
      <c r="R103" s="174"/>
      <c r="S103" s="174"/>
      <c r="T103" s="174"/>
      <c r="U103" s="175"/>
      <c r="V103" s="173"/>
      <c r="W103" s="176"/>
      <c r="X103" s="175"/>
    </row>
    <row r="104" spans="1:24" ht="16.5" customHeight="1" x14ac:dyDescent="0.15">
      <c r="A104" s="148">
        <v>10</v>
      </c>
      <c r="B104" s="149" t="s">
        <v>3244</v>
      </c>
      <c r="C104" s="150" t="s">
        <v>3418</v>
      </c>
      <c r="D104" s="150" t="s">
        <v>142</v>
      </c>
      <c r="E104" s="150">
        <v>38</v>
      </c>
      <c r="F104" s="454" t="s">
        <v>3716</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15">
      <c r="A105" s="1002"/>
      <c r="B105" s="163"/>
      <c r="C105" s="164"/>
      <c r="D105" s="164"/>
      <c r="E105" s="164"/>
      <c r="F105" s="461"/>
      <c r="G105" s="632"/>
      <c r="H105" s="686"/>
      <c r="I105" s="463"/>
      <c r="J105" s="464"/>
      <c r="K105" s="465"/>
      <c r="L105" s="593"/>
      <c r="M105" s="594"/>
      <c r="N105" s="1259" t="s">
        <v>3721</v>
      </c>
      <c r="O105" s="172"/>
      <c r="P105" s="173"/>
      <c r="Q105" s="174"/>
      <c r="R105" s="174"/>
      <c r="S105" s="174"/>
      <c r="T105" s="174"/>
      <c r="U105" s="175"/>
      <c r="V105" s="173"/>
      <c r="W105" s="176"/>
      <c r="X105" s="175"/>
    </row>
    <row r="106" spans="1:24" ht="16.5" customHeight="1" x14ac:dyDescent="0.15">
      <c r="A106" s="148">
        <v>10</v>
      </c>
      <c r="B106" s="149">
        <v>14</v>
      </c>
      <c r="C106" s="150" t="s">
        <v>3379</v>
      </c>
      <c r="D106" s="150" t="s">
        <v>142</v>
      </c>
      <c r="E106" s="150">
        <v>37</v>
      </c>
      <c r="F106" s="454" t="s">
        <v>3619</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15">
      <c r="A107" s="162"/>
      <c r="B107" s="163"/>
      <c r="C107" s="164"/>
      <c r="D107" s="164" t="s">
        <v>3415</v>
      </c>
      <c r="E107" s="164"/>
      <c r="F107" s="432"/>
      <c r="G107" s="632"/>
      <c r="H107" s="686"/>
      <c r="I107" s="166"/>
      <c r="J107" s="167"/>
      <c r="K107" s="224"/>
      <c r="L107" s="593"/>
      <c r="M107" s="594"/>
      <c r="N107" s="171" t="s">
        <v>3721</v>
      </c>
      <c r="O107" s="172"/>
      <c r="P107" s="173"/>
      <c r="Q107" s="174"/>
      <c r="R107" s="174"/>
      <c r="S107" s="174"/>
      <c r="T107" s="174"/>
      <c r="U107" s="175"/>
      <c r="V107" s="173"/>
      <c r="W107" s="176"/>
      <c r="X107" s="175"/>
    </row>
    <row r="108" spans="1:24" ht="16.5" customHeight="1" x14ac:dyDescent="0.15">
      <c r="A108" s="1144">
        <v>10</v>
      </c>
      <c r="B108" s="1145" t="s">
        <v>3618</v>
      </c>
      <c r="C108" s="1146" t="s">
        <v>3678</v>
      </c>
      <c r="D108" s="1146" t="s">
        <v>3474</v>
      </c>
      <c r="E108" s="1146">
        <v>22</v>
      </c>
      <c r="F108" s="1159" t="s">
        <v>3679</v>
      </c>
      <c r="G108" s="1147"/>
      <c r="H108" s="1148">
        <v>45622</v>
      </c>
      <c r="I108" s="1037"/>
      <c r="J108" s="1149"/>
      <c r="K108" s="1267"/>
      <c r="L108" s="1151">
        <v>30000</v>
      </c>
      <c r="M108" s="1027">
        <v>30000</v>
      </c>
      <c r="N108" s="1152">
        <v>-30000</v>
      </c>
      <c r="O108" s="1153"/>
      <c r="P108" s="1154"/>
      <c r="Q108" s="1025"/>
      <c r="R108" s="1025"/>
      <c r="S108" s="1025"/>
      <c r="T108" s="1025">
        <v>56000</v>
      </c>
      <c r="U108" s="1155"/>
      <c r="V108" s="1154">
        <v>86000</v>
      </c>
      <c r="W108" s="1019"/>
      <c r="X108" s="1155"/>
    </row>
    <row r="109" spans="1:24" ht="16.5" customHeight="1" x14ac:dyDescent="0.15">
      <c r="A109" s="1131"/>
      <c r="B109" s="1132"/>
      <c r="C109" s="1141"/>
      <c r="D109" s="1141"/>
      <c r="E109" s="1141"/>
      <c r="F109" s="1142"/>
      <c r="G109" s="1157"/>
      <c r="H109" s="1134"/>
      <c r="I109" s="1038"/>
      <c r="J109" s="1135"/>
      <c r="K109" s="1268"/>
      <c r="L109" s="593"/>
      <c r="M109" s="1028"/>
      <c r="N109" s="1212" t="s">
        <v>3721</v>
      </c>
      <c r="O109" s="1158"/>
      <c r="P109" s="1139"/>
      <c r="Q109" s="1026"/>
      <c r="R109" s="1026"/>
      <c r="S109" s="1026"/>
      <c r="T109" s="1026"/>
      <c r="U109" s="1140"/>
      <c r="V109" s="1139"/>
      <c r="W109" s="1020"/>
      <c r="X109" s="1140"/>
    </row>
    <row r="110" spans="1:24" ht="16.5" customHeight="1" x14ac:dyDescent="0.15">
      <c r="A110" s="192">
        <v>11</v>
      </c>
      <c r="B110" s="212" t="s">
        <v>3553</v>
      </c>
      <c r="C110" s="213" t="s">
        <v>3695</v>
      </c>
      <c r="D110" s="213" t="s">
        <v>3475</v>
      </c>
      <c r="E110" s="213">
        <v>39</v>
      </c>
      <c r="F110" s="455" t="s">
        <v>3621</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15">
      <c r="A111" s="192"/>
      <c r="B111" s="212"/>
      <c r="C111" s="213"/>
      <c r="D111" s="213"/>
      <c r="E111" s="213"/>
      <c r="F111" s="431"/>
      <c r="G111" s="634"/>
      <c r="H111" s="687"/>
      <c r="I111" s="166"/>
      <c r="J111" s="167"/>
      <c r="K111" s="222"/>
      <c r="L111" s="597"/>
      <c r="M111" s="598"/>
      <c r="N111" s="171" t="s">
        <v>3721</v>
      </c>
      <c r="O111" s="191"/>
      <c r="P111" s="196"/>
      <c r="Q111" s="194"/>
      <c r="R111" s="194"/>
      <c r="S111" s="194"/>
      <c r="T111" s="194"/>
      <c r="U111" s="195"/>
      <c r="V111" s="196"/>
      <c r="W111" s="197"/>
      <c r="X111" s="195"/>
    </row>
    <row r="112" spans="1:24" ht="16.5" customHeight="1" x14ac:dyDescent="0.15">
      <c r="A112" s="1144">
        <v>11</v>
      </c>
      <c r="B112" s="1145" t="s">
        <v>3553</v>
      </c>
      <c r="C112" s="1146" t="s">
        <v>3432</v>
      </c>
      <c r="D112" s="1146" t="s">
        <v>1536</v>
      </c>
      <c r="E112" s="1146">
        <v>23</v>
      </c>
      <c r="F112" s="1159" t="s">
        <v>3731</v>
      </c>
      <c r="G112" s="1147"/>
      <c r="H112" s="1148">
        <v>45602</v>
      </c>
      <c r="I112" s="1037"/>
      <c r="J112" s="1149"/>
      <c r="K112" s="1150"/>
      <c r="L112" s="1151">
        <v>30000</v>
      </c>
      <c r="M112" s="1027">
        <v>30000</v>
      </c>
      <c r="N112" s="1152">
        <v>-30000</v>
      </c>
      <c r="O112" s="1153"/>
      <c r="P112" s="1154"/>
      <c r="Q112" s="1025"/>
      <c r="R112" s="1025"/>
      <c r="S112" s="1025"/>
      <c r="T112" s="1025">
        <v>76800</v>
      </c>
      <c r="U112" s="1155"/>
      <c r="V112" s="1154">
        <v>106800</v>
      </c>
      <c r="W112" s="1019"/>
      <c r="X112" s="1155"/>
    </row>
    <row r="113" spans="1:24" ht="16.5" customHeight="1" x14ac:dyDescent="0.15">
      <c r="A113" s="1131"/>
      <c r="B113" s="1132"/>
      <c r="C113" s="1141"/>
      <c r="D113" s="1141"/>
      <c r="E113" s="1141"/>
      <c r="F113" s="1156"/>
      <c r="G113" s="1157"/>
      <c r="H113" s="1134"/>
      <c r="I113" s="1038"/>
      <c r="J113" s="1135"/>
      <c r="K113" s="1136"/>
      <c r="L113" s="593"/>
      <c r="M113" s="1028"/>
      <c r="N113" s="1212" t="s">
        <v>3721</v>
      </c>
      <c r="O113" s="1158"/>
      <c r="P113" s="1139"/>
      <c r="Q113" s="1026"/>
      <c r="R113" s="1026"/>
      <c r="S113" s="1026"/>
      <c r="T113" s="1026"/>
      <c r="U113" s="1140"/>
      <c r="V113" s="1139"/>
      <c r="W113" s="1020"/>
      <c r="X113" s="1140"/>
    </row>
    <row r="114" spans="1:24" ht="16.5" customHeight="1" x14ac:dyDescent="0.15">
      <c r="A114" s="148">
        <v>11</v>
      </c>
      <c r="B114" s="149" t="s">
        <v>3618</v>
      </c>
      <c r="C114" s="150" t="s">
        <v>3379</v>
      </c>
      <c r="D114" s="150" t="s">
        <v>409</v>
      </c>
      <c r="E114" s="150">
        <v>73</v>
      </c>
      <c r="F114" s="454" t="s">
        <v>3622</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15">
      <c r="A115" s="162"/>
      <c r="B115" s="163"/>
      <c r="C115" s="164"/>
      <c r="D115" s="164"/>
      <c r="E115" s="164"/>
      <c r="F115" s="461">
        <v>10000</v>
      </c>
      <c r="G115" s="632"/>
      <c r="H115" s="686"/>
      <c r="I115" s="166"/>
      <c r="J115" s="167"/>
      <c r="K115" s="168"/>
      <c r="L115" s="593"/>
      <c r="M115" s="594"/>
      <c r="N115" s="171" t="s">
        <v>3721</v>
      </c>
      <c r="O115" s="172"/>
      <c r="P115" s="173"/>
      <c r="Q115" s="174"/>
      <c r="R115" s="174"/>
      <c r="S115" s="174"/>
      <c r="T115" s="174"/>
      <c r="U115" s="175"/>
      <c r="V115" s="173"/>
      <c r="W115" s="176"/>
      <c r="X115" s="175"/>
    </row>
    <row r="116" spans="1:24" ht="16.5" customHeight="1" x14ac:dyDescent="0.15">
      <c r="A116" s="148">
        <v>11</v>
      </c>
      <c r="B116" s="149">
        <v>17</v>
      </c>
      <c r="C116" s="150" t="s">
        <v>3399</v>
      </c>
      <c r="D116" s="150" t="s">
        <v>729</v>
      </c>
      <c r="E116" s="150"/>
      <c r="F116" s="573" t="s">
        <v>3623</v>
      </c>
      <c r="G116" s="633"/>
      <c r="H116" s="685"/>
      <c r="I116" s="177"/>
      <c r="J116" s="227"/>
      <c r="K116" s="222" t="s">
        <v>3387</v>
      </c>
      <c r="L116" s="591"/>
      <c r="M116" s="592"/>
      <c r="N116" s="156"/>
      <c r="O116" s="157"/>
      <c r="P116" s="158"/>
      <c r="Q116" s="159"/>
      <c r="R116" s="159"/>
      <c r="S116" s="159"/>
      <c r="T116" s="159"/>
      <c r="U116" s="160"/>
      <c r="V116" s="158"/>
      <c r="W116" s="161"/>
      <c r="X116" s="160"/>
    </row>
    <row r="117" spans="1:24" ht="16.5" customHeight="1" x14ac:dyDescent="0.15">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15">
      <c r="A118" s="148">
        <v>11</v>
      </c>
      <c r="B118" s="149" t="s">
        <v>3624</v>
      </c>
      <c r="C118" s="150" t="s">
        <v>3399</v>
      </c>
      <c r="D118" s="150" t="s">
        <v>77</v>
      </c>
      <c r="E118" s="150">
        <v>24</v>
      </c>
      <c r="F118" s="434" t="s">
        <v>3625</v>
      </c>
      <c r="G118" s="633"/>
      <c r="H118" s="692">
        <v>45651</v>
      </c>
      <c r="I118" s="177"/>
      <c r="J118" s="178"/>
      <c r="K118" s="189"/>
      <c r="L118" s="1300">
        <v>50000</v>
      </c>
      <c r="M118" s="592">
        <v>50000</v>
      </c>
      <c r="N118" s="156">
        <v>-50000</v>
      </c>
      <c r="O118" s="157"/>
      <c r="P118" s="158"/>
      <c r="Q118" s="159"/>
      <c r="R118" s="159"/>
      <c r="S118" s="159"/>
      <c r="T118" s="159">
        <v>42000</v>
      </c>
      <c r="U118" s="160"/>
      <c r="V118" s="158">
        <v>92000</v>
      </c>
      <c r="W118" s="161"/>
      <c r="X118" s="160"/>
    </row>
    <row r="119" spans="1:24" ht="16.5" customHeight="1" x14ac:dyDescent="0.15">
      <c r="A119" s="162"/>
      <c r="B119" s="163"/>
      <c r="C119" s="164"/>
      <c r="D119" s="164"/>
      <c r="E119" s="164"/>
      <c r="F119" s="432" t="s">
        <v>3626</v>
      </c>
      <c r="G119" s="632"/>
      <c r="H119" s="686"/>
      <c r="I119" s="166"/>
      <c r="J119" s="167"/>
      <c r="K119" s="168"/>
      <c r="L119" s="1299"/>
      <c r="M119" s="594"/>
      <c r="N119" s="171" t="s">
        <v>3721</v>
      </c>
      <c r="O119" s="172"/>
      <c r="P119" s="173"/>
      <c r="Q119" s="174"/>
      <c r="R119" s="174"/>
      <c r="S119" s="174"/>
      <c r="T119" s="174"/>
      <c r="U119" s="175"/>
      <c r="V119" s="173"/>
      <c r="W119" s="176"/>
      <c r="X119" s="175"/>
    </row>
    <row r="120" spans="1:24" ht="16.5" customHeight="1" x14ac:dyDescent="0.15">
      <c r="A120" s="1144">
        <v>11</v>
      </c>
      <c r="B120" s="1145" t="s">
        <v>3707</v>
      </c>
      <c r="C120" s="1146" t="s">
        <v>3379</v>
      </c>
      <c r="D120" s="1146" t="s">
        <v>321</v>
      </c>
      <c r="E120" s="1146">
        <v>52</v>
      </c>
      <c r="F120" s="1265" t="s">
        <v>3772</v>
      </c>
      <c r="G120" s="1147"/>
      <c r="H120" s="1148">
        <v>45627</v>
      </c>
      <c r="I120" s="1037"/>
      <c r="J120" s="1149"/>
      <c r="K120" s="1150"/>
      <c r="L120" s="1151">
        <v>10000</v>
      </c>
      <c r="M120" s="1027">
        <v>10000</v>
      </c>
      <c r="N120" s="1152">
        <v>-10000</v>
      </c>
      <c r="O120" s="1153"/>
      <c r="P120" s="1154"/>
      <c r="Q120" s="1025"/>
      <c r="R120" s="1025"/>
      <c r="S120" s="1025"/>
      <c r="T120" s="1025">
        <v>5000</v>
      </c>
      <c r="U120" s="1155"/>
      <c r="V120" s="1154">
        <v>15000</v>
      </c>
      <c r="W120" s="1019"/>
      <c r="X120" s="1155"/>
    </row>
    <row r="121" spans="1:24" ht="16.5" customHeight="1" x14ac:dyDescent="0.15">
      <c r="A121" s="1131"/>
      <c r="B121" s="1132"/>
      <c r="C121" s="1141"/>
      <c r="D121" s="1141"/>
      <c r="E121" s="1141"/>
      <c r="F121" s="1156"/>
      <c r="G121" s="1157"/>
      <c r="H121" s="1134"/>
      <c r="I121" s="1038"/>
      <c r="J121" s="1135"/>
      <c r="K121" s="1136"/>
      <c r="L121" s="593"/>
      <c r="M121" s="1028"/>
      <c r="N121" s="1212" t="s">
        <v>3721</v>
      </c>
      <c r="O121" s="1158"/>
      <c r="P121" s="1139"/>
      <c r="Q121" s="1026"/>
      <c r="R121" s="1026"/>
      <c r="S121" s="1026"/>
      <c r="T121" s="1026"/>
      <c r="U121" s="1140"/>
      <c r="V121" s="1139"/>
      <c r="W121" s="1020"/>
      <c r="X121" s="1140"/>
    </row>
    <row r="122" spans="1:24" ht="16.5" customHeight="1" x14ac:dyDescent="0.15">
      <c r="A122" s="148">
        <v>12</v>
      </c>
      <c r="B122" s="149" t="s">
        <v>3627</v>
      </c>
      <c r="C122" s="150" t="s">
        <v>3409</v>
      </c>
      <c r="D122" s="150" t="s">
        <v>142</v>
      </c>
      <c r="E122" s="150">
        <v>40</v>
      </c>
      <c r="F122" s="454" t="s">
        <v>3628</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15">
      <c r="A123" s="162"/>
      <c r="B123" s="163"/>
      <c r="C123" s="164"/>
      <c r="D123" s="164"/>
      <c r="E123" s="164"/>
      <c r="F123" s="456"/>
      <c r="G123" s="632"/>
      <c r="H123" s="691"/>
      <c r="I123" s="166"/>
      <c r="J123" s="167"/>
      <c r="K123" s="168"/>
      <c r="L123" s="593"/>
      <c r="M123" s="594"/>
      <c r="N123" s="171" t="s">
        <v>3721</v>
      </c>
      <c r="O123" s="172"/>
      <c r="P123" s="173"/>
      <c r="Q123" s="174"/>
      <c r="R123" s="174"/>
      <c r="S123" s="174"/>
      <c r="T123" s="174"/>
      <c r="U123" s="175"/>
      <c r="V123" s="173"/>
      <c r="W123" s="176"/>
      <c r="X123" s="175"/>
    </row>
    <row r="124" spans="1:24" ht="16.5" customHeight="1" x14ac:dyDescent="0.15">
      <c r="A124" s="148">
        <v>12</v>
      </c>
      <c r="B124" s="149" t="s">
        <v>3250</v>
      </c>
      <c r="C124" s="150" t="s">
        <v>3379</v>
      </c>
      <c r="D124" s="150" t="s">
        <v>142</v>
      </c>
      <c r="E124" s="150">
        <v>71</v>
      </c>
      <c r="F124" s="454" t="s">
        <v>3629</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15">
      <c r="A125" s="162"/>
      <c r="B125" s="163"/>
      <c r="C125" s="164"/>
      <c r="D125" s="164"/>
      <c r="E125" s="164"/>
      <c r="F125" s="461">
        <v>10000</v>
      </c>
      <c r="G125" s="632"/>
      <c r="H125" s="686"/>
      <c r="I125" s="166"/>
      <c r="J125" s="167"/>
      <c r="K125" s="168"/>
      <c r="L125" s="593"/>
      <c r="M125" s="594"/>
      <c r="N125" s="181" t="s">
        <v>3721</v>
      </c>
      <c r="O125" s="172"/>
      <c r="P125" s="173"/>
      <c r="Q125" s="174"/>
      <c r="R125" s="174"/>
      <c r="S125" s="174"/>
      <c r="T125" s="174"/>
      <c r="U125" s="175"/>
      <c r="V125" s="173"/>
      <c r="W125" s="176"/>
      <c r="X125" s="175"/>
    </row>
    <row r="126" spans="1:24" ht="16.5" customHeight="1" x14ac:dyDescent="0.15">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15">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15">
      <c r="A128" s="148"/>
      <c r="B128" s="149"/>
      <c r="C128" s="150"/>
      <c r="D128" s="150"/>
      <c r="E128" s="150"/>
      <c r="F128" s="573" t="s">
        <v>3414</v>
      </c>
      <c r="G128" s="633"/>
      <c r="H128" s="685"/>
      <c r="I128" s="177"/>
      <c r="J128" s="178"/>
      <c r="K128" s="179" t="s">
        <v>3387</v>
      </c>
      <c r="L128" s="591"/>
      <c r="M128" s="592"/>
      <c r="N128" s="156"/>
      <c r="O128" s="157"/>
      <c r="P128" s="158"/>
      <c r="Q128" s="159"/>
      <c r="R128" s="159"/>
      <c r="S128" s="159"/>
      <c r="T128" s="159"/>
      <c r="U128" s="160"/>
      <c r="V128" s="158"/>
      <c r="W128" s="161"/>
      <c r="X128" s="160"/>
    </row>
    <row r="129" spans="1:24" ht="16.5" customHeight="1" x14ac:dyDescent="0.15">
      <c r="A129" s="1131"/>
      <c r="B129" s="1132"/>
      <c r="C129" s="1141"/>
      <c r="D129" s="1141"/>
      <c r="E129" s="1141"/>
      <c r="F129" s="1156"/>
      <c r="G129" s="1157"/>
      <c r="H129" s="1134"/>
      <c r="I129" s="1038"/>
      <c r="J129" s="1254"/>
      <c r="K129" s="1136"/>
      <c r="L129" s="593"/>
      <c r="M129" s="1028"/>
      <c r="N129" s="1212"/>
      <c r="O129" s="1158"/>
      <c r="P129" s="1139"/>
      <c r="Q129" s="1026"/>
      <c r="R129" s="1026"/>
      <c r="S129" s="1026"/>
      <c r="T129" s="1026"/>
      <c r="U129" s="1140"/>
      <c r="V129" s="1139"/>
      <c r="W129" s="1020"/>
      <c r="X129" s="1140"/>
    </row>
    <row r="130" spans="1:24" ht="16.5" customHeight="1" x14ac:dyDescent="0.15">
      <c r="A130" s="192"/>
      <c r="B130" s="212"/>
      <c r="C130" s="213" t="s">
        <v>3245</v>
      </c>
      <c r="D130" s="213" t="s">
        <v>142</v>
      </c>
      <c r="E130" s="213"/>
      <c r="F130" s="455" t="s">
        <v>3430</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
      <c r="A132" s="1387" t="s">
        <v>3431</v>
      </c>
      <c r="B132" s="1388"/>
      <c r="C132" s="1389" t="s">
        <v>899</v>
      </c>
      <c r="D132" s="1392" t="s">
        <v>900</v>
      </c>
      <c r="E132" s="809"/>
      <c r="F132" s="1395" t="s">
        <v>901</v>
      </c>
      <c r="G132" s="1398" t="s">
        <v>1923</v>
      </c>
      <c r="H132" s="1401" t="s">
        <v>903</v>
      </c>
      <c r="I132" s="580"/>
      <c r="J132" s="581"/>
      <c r="K132" s="1404" t="s">
        <v>904</v>
      </c>
      <c r="L132" s="1407" t="s">
        <v>3111</v>
      </c>
      <c r="M132" s="588" t="s">
        <v>906</v>
      </c>
      <c r="N132" s="134">
        <f>M134+N134</f>
        <v>0</v>
      </c>
      <c r="O132" s="1409" t="s">
        <v>907</v>
      </c>
      <c r="P132" s="1369" t="s">
        <v>908</v>
      </c>
      <c r="Q132" s="1371" t="s">
        <v>909</v>
      </c>
      <c r="R132" s="1373" t="s">
        <v>910</v>
      </c>
      <c r="S132" s="136" t="s">
        <v>910</v>
      </c>
      <c r="T132" s="1373" t="s">
        <v>911</v>
      </c>
      <c r="U132" s="1375" t="s">
        <v>912</v>
      </c>
      <c r="V132" s="1377" t="s">
        <v>913</v>
      </c>
      <c r="W132" s="1379" t="s">
        <v>914</v>
      </c>
      <c r="X132" s="1381" t="s">
        <v>915</v>
      </c>
    </row>
    <row r="133" spans="1:24" ht="16.5" customHeight="1" x14ac:dyDescent="0.15">
      <c r="A133" s="1383" t="s">
        <v>916</v>
      </c>
      <c r="B133" s="1385" t="s">
        <v>917</v>
      </c>
      <c r="C133" s="1390"/>
      <c r="D133" s="1393"/>
      <c r="E133" s="810" t="s">
        <v>2577</v>
      </c>
      <c r="F133" s="1396"/>
      <c r="G133" s="1399"/>
      <c r="H133" s="1402"/>
      <c r="I133" s="582" t="s">
        <v>918</v>
      </c>
      <c r="J133" s="583" t="s">
        <v>919</v>
      </c>
      <c r="K133" s="1405"/>
      <c r="L133" s="1408"/>
      <c r="M133" s="589" t="s">
        <v>920</v>
      </c>
      <c r="N133" s="141" t="s">
        <v>921</v>
      </c>
      <c r="O133" s="1410"/>
      <c r="P133" s="1370"/>
      <c r="Q133" s="1372"/>
      <c r="R133" s="1374"/>
      <c r="S133" s="140" t="s">
        <v>922</v>
      </c>
      <c r="T133" s="1374"/>
      <c r="U133" s="1376"/>
      <c r="V133" s="1378"/>
      <c r="W133" s="1380"/>
      <c r="X133" s="1382"/>
    </row>
    <row r="134" spans="1:24" ht="16.5" customHeight="1" thickBot="1" x14ac:dyDescent="0.2">
      <c r="A134" s="1384"/>
      <c r="B134" s="1386"/>
      <c r="C134" s="1391"/>
      <c r="D134" s="1394"/>
      <c r="E134" s="811"/>
      <c r="F134" s="1397"/>
      <c r="G134" s="1400"/>
      <c r="H134" s="1403"/>
      <c r="I134" s="584" t="s">
        <v>923</v>
      </c>
      <c r="J134" s="585" t="s">
        <v>924</v>
      </c>
      <c r="K134" s="1406"/>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15">
      <c r="A135" s="148">
        <v>1</v>
      </c>
      <c r="B135" s="149" t="s">
        <v>3374</v>
      </c>
      <c r="C135" s="150" t="s">
        <v>3375</v>
      </c>
      <c r="D135" s="150" t="s">
        <v>77</v>
      </c>
      <c r="E135" s="213">
        <v>11</v>
      </c>
      <c r="F135" s="434" t="s">
        <v>3376</v>
      </c>
      <c r="G135" s="631"/>
      <c r="H135" s="685">
        <v>45103</v>
      </c>
      <c r="I135" s="153"/>
      <c r="J135" s="154"/>
      <c r="K135" s="155"/>
      <c r="L135" s="591">
        <v>30000</v>
      </c>
      <c r="M135" s="592">
        <v>30000</v>
      </c>
      <c r="N135" s="156">
        <v>-30000</v>
      </c>
      <c r="O135" s="157"/>
      <c r="P135" s="158"/>
      <c r="Q135" s="159"/>
      <c r="R135" s="159"/>
      <c r="S135" s="159"/>
      <c r="T135" s="1255">
        <v>50800</v>
      </c>
      <c r="U135" s="160"/>
      <c r="V135" s="158"/>
      <c r="W135" s="161"/>
      <c r="X135" s="160"/>
    </row>
    <row r="136" spans="1:24" ht="16.5" customHeight="1" x14ac:dyDescent="0.15">
      <c r="A136" s="1048"/>
      <c r="B136" s="1049"/>
      <c r="C136" s="164"/>
      <c r="D136" s="164"/>
      <c r="E136" s="164"/>
      <c r="F136" s="432" t="s">
        <v>3377</v>
      </c>
      <c r="G136" s="632"/>
      <c r="H136" s="686">
        <v>45383</v>
      </c>
      <c r="I136" s="166"/>
      <c r="J136" s="167"/>
      <c r="K136" s="168"/>
      <c r="L136" s="593"/>
      <c r="M136" s="594"/>
      <c r="N136" s="171" t="s">
        <v>3544</v>
      </c>
      <c r="O136" s="172"/>
      <c r="P136" s="173"/>
      <c r="Q136" s="174"/>
      <c r="R136" s="174"/>
      <c r="S136" s="174"/>
      <c r="T136" s="174"/>
      <c r="U136" s="175"/>
      <c r="V136" s="173"/>
      <c r="W136" s="176"/>
      <c r="X136" s="175"/>
    </row>
    <row r="137" spans="1:24" ht="16.5" customHeight="1" x14ac:dyDescent="0.15">
      <c r="A137" s="148">
        <v>2</v>
      </c>
      <c r="B137" s="149" t="s">
        <v>3378</v>
      </c>
      <c r="C137" s="150" t="s">
        <v>3379</v>
      </c>
      <c r="D137" s="150" t="s">
        <v>1520</v>
      </c>
      <c r="E137" s="213">
        <v>12</v>
      </c>
      <c r="F137" s="455" t="s">
        <v>3380</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15">
      <c r="A138" s="1065"/>
      <c r="B138" s="1066"/>
      <c r="C138" s="164"/>
      <c r="D138" s="164"/>
      <c r="E138" s="164"/>
      <c r="F138" s="432"/>
      <c r="G138" s="632"/>
      <c r="H138" s="686"/>
      <c r="I138" s="166"/>
      <c r="J138" s="167"/>
      <c r="K138" s="168"/>
      <c r="L138" s="593"/>
      <c r="M138" s="594"/>
      <c r="N138" s="171" t="s">
        <v>3442</v>
      </c>
      <c r="O138" s="172"/>
      <c r="P138" s="173"/>
      <c r="Q138" s="174"/>
      <c r="R138" s="174"/>
      <c r="S138" s="174"/>
      <c r="T138" s="174"/>
      <c r="U138" s="175"/>
      <c r="V138" s="173"/>
      <c r="W138" s="176"/>
      <c r="X138" s="175"/>
    </row>
    <row r="139" spans="1:24" ht="16.5" customHeight="1" x14ac:dyDescent="0.15">
      <c r="A139" s="148">
        <v>2</v>
      </c>
      <c r="B139" s="149">
        <v>12</v>
      </c>
      <c r="C139" s="150" t="s">
        <v>3381</v>
      </c>
      <c r="D139" s="150" t="s">
        <v>2770</v>
      </c>
      <c r="E139" s="150">
        <v>31</v>
      </c>
      <c r="F139" s="434" t="s">
        <v>3382</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15">
      <c r="A140" s="162"/>
      <c r="B140" s="163"/>
      <c r="C140" s="164"/>
      <c r="D140" s="164" t="s">
        <v>3440</v>
      </c>
      <c r="E140" s="164"/>
      <c r="F140" s="433"/>
      <c r="G140" s="632"/>
      <c r="H140" s="686"/>
      <c r="I140" s="166"/>
      <c r="J140" s="167"/>
      <c r="K140" s="629"/>
      <c r="L140" s="595"/>
      <c r="M140" s="594"/>
      <c r="N140" s="171" t="s">
        <v>3442</v>
      </c>
      <c r="O140" s="172"/>
      <c r="P140" s="173"/>
      <c r="Q140" s="174"/>
      <c r="R140" s="174"/>
      <c r="S140" s="174"/>
      <c r="T140" s="174"/>
      <c r="U140" s="175"/>
      <c r="V140" s="173"/>
      <c r="W140" s="176"/>
      <c r="X140" s="175"/>
    </row>
    <row r="141" spans="1:24" ht="16.5" customHeight="1" x14ac:dyDescent="0.15">
      <c r="A141" s="148">
        <v>3</v>
      </c>
      <c r="B141" s="149" t="s">
        <v>3383</v>
      </c>
      <c r="C141" s="150" t="s">
        <v>3375</v>
      </c>
      <c r="D141" s="150" t="s">
        <v>77</v>
      </c>
      <c r="E141" s="150">
        <v>14</v>
      </c>
      <c r="F141" s="1162" t="s">
        <v>3384</v>
      </c>
      <c r="G141" s="633"/>
      <c r="H141" s="685">
        <v>45103</v>
      </c>
      <c r="I141" s="177"/>
      <c r="J141" s="178"/>
      <c r="K141" s="182"/>
      <c r="L141" s="591">
        <v>10000</v>
      </c>
      <c r="M141" s="592">
        <v>10000</v>
      </c>
      <c r="N141" s="183">
        <v>-10000</v>
      </c>
      <c r="O141" s="157"/>
      <c r="P141" s="158"/>
      <c r="Q141" s="159"/>
      <c r="R141" s="159"/>
      <c r="S141" s="159"/>
      <c r="T141" s="1255">
        <v>27800</v>
      </c>
      <c r="U141" s="160"/>
      <c r="V141" s="158"/>
      <c r="W141" s="161"/>
      <c r="X141" s="160"/>
    </row>
    <row r="142" spans="1:24" ht="16.5" customHeight="1" x14ac:dyDescent="0.15">
      <c r="A142" s="162"/>
      <c r="B142" s="163"/>
      <c r="C142" s="164"/>
      <c r="D142" s="164"/>
      <c r="E142" s="164"/>
      <c r="F142" s="431" t="s">
        <v>3385</v>
      </c>
      <c r="G142" s="632"/>
      <c r="H142" s="686">
        <v>45383</v>
      </c>
      <c r="I142" s="166"/>
      <c r="J142" s="223"/>
      <c r="K142" s="180"/>
      <c r="L142" s="593"/>
      <c r="M142" s="594"/>
      <c r="N142" s="171" t="s">
        <v>3544</v>
      </c>
      <c r="O142" s="172"/>
      <c r="P142" s="173"/>
      <c r="Q142" s="174"/>
      <c r="R142" s="174"/>
      <c r="S142" s="174"/>
      <c r="T142" s="174"/>
      <c r="U142" s="175"/>
      <c r="V142" s="173"/>
      <c r="W142" s="176"/>
      <c r="X142" s="175"/>
    </row>
    <row r="143" spans="1:24" ht="16.5" customHeight="1" x14ac:dyDescent="0.15">
      <c r="A143" s="1127">
        <v>3</v>
      </c>
      <c r="B143" s="1128">
        <v>26</v>
      </c>
      <c r="C143" s="1129" t="s">
        <v>3379</v>
      </c>
      <c r="D143" s="1129" t="s">
        <v>729</v>
      </c>
      <c r="E143" s="1129"/>
      <c r="F143" s="1130" t="s">
        <v>3386</v>
      </c>
      <c r="G143" s="633"/>
      <c r="H143" s="685"/>
      <c r="I143" s="177"/>
      <c r="J143" s="178"/>
      <c r="K143" s="182" t="s">
        <v>3387</v>
      </c>
      <c r="L143" s="591"/>
      <c r="M143" s="592"/>
      <c r="N143" s="156"/>
      <c r="O143" s="157"/>
      <c r="P143" s="158"/>
      <c r="Q143" s="159"/>
      <c r="R143" s="159"/>
      <c r="S143" s="159"/>
      <c r="T143" s="159"/>
      <c r="U143" s="160"/>
      <c r="V143" s="913"/>
      <c r="W143" s="161"/>
      <c r="X143" s="160"/>
    </row>
    <row r="144" spans="1:24" ht="16.5" customHeight="1" x14ac:dyDescent="0.15">
      <c r="A144" s="1052"/>
      <c r="B144" s="1053"/>
      <c r="C144" s="1054"/>
      <c r="D144" s="1054"/>
      <c r="E144" s="1054"/>
      <c r="F144" s="1059"/>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15">
      <c r="A145" s="148">
        <v>4</v>
      </c>
      <c r="B145" s="149" t="s">
        <v>3388</v>
      </c>
      <c r="C145" s="213" t="s">
        <v>3379</v>
      </c>
      <c r="D145" s="213" t="s">
        <v>409</v>
      </c>
      <c r="E145" s="213">
        <v>32</v>
      </c>
      <c r="F145" s="454" t="s">
        <v>3389</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15">
      <c r="A146" s="162"/>
      <c r="B146" s="163"/>
      <c r="C146" s="213"/>
      <c r="D146" s="213"/>
      <c r="E146" s="213"/>
      <c r="F146" s="455"/>
      <c r="G146" s="634"/>
      <c r="H146" s="687"/>
      <c r="I146" s="990"/>
      <c r="J146" s="227"/>
      <c r="K146" s="222"/>
      <c r="L146" s="593"/>
      <c r="M146" s="596"/>
      <c r="N146" s="171" t="s">
        <v>3544</v>
      </c>
      <c r="O146" s="172"/>
      <c r="P146" s="173"/>
      <c r="Q146" s="174"/>
      <c r="R146" s="174"/>
      <c r="S146" s="174"/>
      <c r="T146" s="174"/>
      <c r="U146" s="175"/>
      <c r="V146" s="173"/>
      <c r="W146" s="176"/>
      <c r="X146" s="175"/>
    </row>
    <row r="147" spans="1:24" ht="16.5" customHeight="1" x14ac:dyDescent="0.15">
      <c r="A147" s="192">
        <v>4</v>
      </c>
      <c r="B147" s="212" t="s">
        <v>3390</v>
      </c>
      <c r="C147" s="150" t="s">
        <v>3379</v>
      </c>
      <c r="D147" s="150" t="s">
        <v>409</v>
      </c>
      <c r="E147" s="150">
        <v>35</v>
      </c>
      <c r="F147" s="454" t="s">
        <v>3391</v>
      </c>
      <c r="G147" s="633"/>
      <c r="H147" s="685">
        <v>45079</v>
      </c>
      <c r="I147" s="992"/>
      <c r="J147" s="133"/>
      <c r="K147" s="993"/>
      <c r="L147" s="597">
        <v>10000</v>
      </c>
      <c r="M147" s="598">
        <v>10000</v>
      </c>
      <c r="N147" s="183">
        <v>-10000</v>
      </c>
      <c r="O147" s="191"/>
      <c r="P147" s="192"/>
      <c r="Q147" s="193"/>
      <c r="R147" s="194"/>
      <c r="S147" s="194"/>
      <c r="T147" s="194">
        <v>4200</v>
      </c>
      <c r="U147" s="195"/>
      <c r="V147" s="196">
        <v>14200</v>
      </c>
      <c r="W147" s="197"/>
      <c r="X147" s="195"/>
    </row>
    <row r="148" spans="1:24" ht="16.5" customHeight="1" x14ac:dyDescent="0.15">
      <c r="A148" s="192"/>
      <c r="B148" s="212"/>
      <c r="C148" s="164"/>
      <c r="D148" s="164"/>
      <c r="E148" s="164"/>
      <c r="F148" s="433"/>
      <c r="G148" s="632"/>
      <c r="H148" s="686"/>
      <c r="I148" s="994"/>
      <c r="J148" s="167"/>
      <c r="K148" s="168"/>
      <c r="L148" s="597"/>
      <c r="M148" s="598"/>
      <c r="N148" s="296" t="s">
        <v>3544</v>
      </c>
      <c r="O148" s="191"/>
      <c r="P148" s="196"/>
      <c r="Q148" s="194"/>
      <c r="R148" s="194"/>
      <c r="S148" s="194"/>
      <c r="T148" s="194"/>
      <c r="U148" s="195"/>
      <c r="V148" s="196"/>
      <c r="W148" s="197"/>
      <c r="X148" s="195"/>
    </row>
    <row r="149" spans="1:24" ht="16.5" customHeight="1" x14ac:dyDescent="0.15">
      <c r="A149" s="996">
        <v>4</v>
      </c>
      <c r="B149" s="995" t="s">
        <v>3392</v>
      </c>
      <c r="C149" s="213" t="s">
        <v>3379</v>
      </c>
      <c r="D149" s="213" t="s">
        <v>77</v>
      </c>
      <c r="E149" s="213">
        <v>13</v>
      </c>
      <c r="F149" s="431" t="s">
        <v>3744</v>
      </c>
      <c r="G149" s="634"/>
      <c r="H149" s="689">
        <v>45103</v>
      </c>
      <c r="I149" s="991"/>
      <c r="J149" s="154"/>
      <c r="K149" s="189"/>
      <c r="L149" s="988">
        <v>20000</v>
      </c>
      <c r="M149" s="592">
        <v>20000</v>
      </c>
      <c r="N149" s="156">
        <v>-20000</v>
      </c>
      <c r="O149" s="157"/>
      <c r="P149" s="158"/>
      <c r="Q149" s="159"/>
      <c r="R149" s="159"/>
      <c r="S149" s="159"/>
      <c r="T149" s="159">
        <v>54800</v>
      </c>
      <c r="U149" s="160"/>
      <c r="V149" s="158">
        <v>64800</v>
      </c>
      <c r="W149" s="161"/>
      <c r="X149" s="160"/>
    </row>
    <row r="150" spans="1:24" ht="16.5" customHeight="1" x14ac:dyDescent="0.15">
      <c r="A150" s="162"/>
      <c r="B150" s="163"/>
      <c r="C150" s="164"/>
      <c r="D150" s="164"/>
      <c r="E150" s="164"/>
      <c r="F150" s="432" t="s">
        <v>3745</v>
      </c>
      <c r="G150" s="632"/>
      <c r="H150" s="686">
        <v>45044</v>
      </c>
      <c r="I150" s="166"/>
      <c r="J150" s="167"/>
      <c r="K150" s="168"/>
      <c r="L150" s="593"/>
      <c r="M150" s="594"/>
      <c r="N150" s="171" t="s">
        <v>3544</v>
      </c>
      <c r="O150" s="172"/>
      <c r="P150" s="173"/>
      <c r="Q150" s="174"/>
      <c r="R150" s="174"/>
      <c r="S150" s="174"/>
      <c r="T150" s="174"/>
      <c r="U150" s="175"/>
      <c r="V150" s="173"/>
      <c r="W150" s="176"/>
      <c r="X150" s="175"/>
    </row>
    <row r="151" spans="1:24" ht="16.5" customHeight="1" x14ac:dyDescent="0.15">
      <c r="A151" s="192">
        <v>4</v>
      </c>
      <c r="B151" s="212">
        <v>30</v>
      </c>
      <c r="C151" s="213" t="s">
        <v>3379</v>
      </c>
      <c r="D151" s="213" t="s">
        <v>729</v>
      </c>
      <c r="E151" s="213"/>
      <c r="F151" s="574" t="s">
        <v>3393</v>
      </c>
      <c r="G151" s="634"/>
      <c r="H151" s="689"/>
      <c r="I151" s="177"/>
      <c r="J151" s="178"/>
      <c r="K151" s="155" t="s">
        <v>3387</v>
      </c>
      <c r="L151" s="597"/>
      <c r="M151" s="598"/>
      <c r="N151" s="183"/>
      <c r="O151" s="191"/>
      <c r="P151" s="196"/>
      <c r="Q151" s="194"/>
      <c r="R151" s="194"/>
      <c r="S151" s="194"/>
      <c r="T151" s="194"/>
      <c r="U151" s="195"/>
      <c r="V151" s="196"/>
      <c r="W151" s="197"/>
      <c r="X151" s="195"/>
    </row>
    <row r="152" spans="1:24" ht="16.5" customHeight="1" x14ac:dyDescent="0.15">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15">
      <c r="A153" s="192">
        <v>5</v>
      </c>
      <c r="B153" s="212" t="s">
        <v>3394</v>
      </c>
      <c r="C153" s="213" t="s">
        <v>3379</v>
      </c>
      <c r="D153" s="213" t="s">
        <v>77</v>
      </c>
      <c r="E153" s="213">
        <v>16</v>
      </c>
      <c r="F153" s="431" t="s">
        <v>3395</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15">
      <c r="A154" s="162"/>
      <c r="B154" s="163"/>
      <c r="C154" s="164"/>
      <c r="D154" s="164"/>
      <c r="E154" s="164"/>
      <c r="F154" s="433"/>
      <c r="G154" s="632"/>
      <c r="H154" s="686">
        <v>45129</v>
      </c>
      <c r="I154" s="166"/>
      <c r="J154" s="167"/>
      <c r="K154" s="168"/>
      <c r="L154" s="593"/>
      <c r="M154" s="594"/>
      <c r="N154" s="171" t="s">
        <v>3544</v>
      </c>
      <c r="O154" s="218"/>
      <c r="P154" s="169"/>
      <c r="Q154" s="174"/>
      <c r="R154" s="174"/>
      <c r="S154" s="170"/>
      <c r="T154" s="174"/>
      <c r="U154" s="175"/>
      <c r="V154" s="173">
        <v>23200</v>
      </c>
      <c r="W154" s="176"/>
      <c r="X154" s="175"/>
    </row>
    <row r="155" spans="1:24" ht="16.5" customHeight="1" x14ac:dyDescent="0.15">
      <c r="A155" s="148">
        <v>5</v>
      </c>
      <c r="B155" s="149" t="s">
        <v>3396</v>
      </c>
      <c r="C155" s="213" t="s">
        <v>3375</v>
      </c>
      <c r="D155" s="150" t="s">
        <v>77</v>
      </c>
      <c r="E155" s="150">
        <v>17</v>
      </c>
      <c r="F155" s="434" t="s">
        <v>3397</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15">
      <c r="A156" s="162"/>
      <c r="B156" s="163"/>
      <c r="C156" s="164"/>
      <c r="D156" s="164"/>
      <c r="E156" s="164"/>
      <c r="F156" s="432"/>
      <c r="G156" s="632"/>
      <c r="H156" s="686">
        <v>45133</v>
      </c>
      <c r="I156" s="166"/>
      <c r="J156" s="167"/>
      <c r="K156" s="168"/>
      <c r="L156" s="593"/>
      <c r="M156" s="594"/>
      <c r="N156" s="171" t="s">
        <v>3544</v>
      </c>
      <c r="O156" s="172"/>
      <c r="P156" s="173"/>
      <c r="Q156" s="174"/>
      <c r="R156" s="174"/>
      <c r="S156" s="174"/>
      <c r="T156" s="174"/>
      <c r="U156" s="175"/>
      <c r="V156" s="173">
        <v>10800</v>
      </c>
      <c r="W156" s="176"/>
      <c r="X156" s="175"/>
    </row>
    <row r="157" spans="1:24" ht="16.5" customHeight="1" x14ac:dyDescent="0.15">
      <c r="A157" s="148">
        <v>5</v>
      </c>
      <c r="B157" s="149" t="s">
        <v>3396</v>
      </c>
      <c r="C157" s="150" t="s">
        <v>3379</v>
      </c>
      <c r="D157" s="150" t="s">
        <v>409</v>
      </c>
      <c r="E157" s="150">
        <v>33</v>
      </c>
      <c r="F157" s="454" t="s">
        <v>3349</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15">
      <c r="A158" s="162"/>
      <c r="B158" s="163"/>
      <c r="C158" s="213"/>
      <c r="D158" s="213"/>
      <c r="E158" s="213"/>
      <c r="F158" s="951"/>
      <c r="G158" s="634"/>
      <c r="H158" s="687"/>
      <c r="I158" s="221"/>
      <c r="J158" s="227"/>
      <c r="K158" s="222"/>
      <c r="L158" s="597"/>
      <c r="M158" s="594"/>
      <c r="N158" s="171" t="s">
        <v>3547</v>
      </c>
      <c r="O158" s="172"/>
      <c r="P158" s="173"/>
      <c r="Q158" s="174"/>
      <c r="R158" s="174"/>
      <c r="S158" s="174"/>
      <c r="T158" s="174"/>
      <c r="U158" s="175"/>
      <c r="V158" s="173"/>
      <c r="W158" s="176"/>
      <c r="X158" s="175"/>
    </row>
    <row r="159" spans="1:24" ht="16.5" customHeight="1" x14ac:dyDescent="0.15">
      <c r="A159" s="148">
        <v>6</v>
      </c>
      <c r="B159" s="995" t="s">
        <v>3398</v>
      </c>
      <c r="C159" s="150" t="s">
        <v>3399</v>
      </c>
      <c r="D159" s="150" t="s">
        <v>456</v>
      </c>
      <c r="E159" s="150">
        <v>19</v>
      </c>
      <c r="F159" s="434" t="s">
        <v>3400</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15">
      <c r="A160" s="192"/>
      <c r="B160" s="212"/>
      <c r="C160" s="213"/>
      <c r="D160" s="213"/>
      <c r="E160" s="213"/>
      <c r="F160" s="431" t="s">
        <v>3401</v>
      </c>
      <c r="G160" s="634"/>
      <c r="H160" s="687"/>
      <c r="I160" s="221"/>
      <c r="J160" s="227"/>
      <c r="K160" s="222"/>
      <c r="L160" s="597"/>
      <c r="M160" s="598"/>
      <c r="N160" s="296" t="s">
        <v>3547</v>
      </c>
      <c r="O160" s="191"/>
      <c r="P160" s="196"/>
      <c r="Q160" s="194"/>
      <c r="R160" s="194"/>
      <c r="S160" s="194"/>
      <c r="T160" s="194"/>
      <c r="U160" s="195"/>
      <c r="V160" s="196"/>
      <c r="W160" s="197"/>
      <c r="X160" s="195"/>
    </row>
    <row r="161" spans="1:24" ht="16.5" customHeight="1" x14ac:dyDescent="0.15">
      <c r="A161" s="1131"/>
      <c r="B161" s="1132"/>
      <c r="C161" s="1042"/>
      <c r="D161" s="1042"/>
      <c r="E161" s="1042"/>
      <c r="F161" s="1142" t="s">
        <v>3402</v>
      </c>
      <c r="G161" s="1133"/>
      <c r="H161" s="1134"/>
      <c r="I161" s="1038"/>
      <c r="J161" s="1135"/>
      <c r="K161" s="1136"/>
      <c r="L161" s="1137"/>
      <c r="M161" s="1028"/>
      <c r="N161" s="1138"/>
      <c r="O161" s="1030"/>
      <c r="P161" s="1139"/>
      <c r="Q161" s="1026"/>
      <c r="R161" s="1026"/>
      <c r="S161" s="1026"/>
      <c r="T161" s="1026"/>
      <c r="U161" s="1140"/>
      <c r="V161" s="1139"/>
      <c r="W161" s="1020"/>
      <c r="X161" s="1140"/>
    </row>
    <row r="162" spans="1:24" ht="16.5" customHeight="1" x14ac:dyDescent="0.15">
      <c r="A162" s="192">
        <v>7</v>
      </c>
      <c r="B162" s="212" t="s">
        <v>3403</v>
      </c>
      <c r="C162" s="213" t="s">
        <v>3375</v>
      </c>
      <c r="D162" s="213" t="s">
        <v>456</v>
      </c>
      <c r="E162" s="193">
        <v>34</v>
      </c>
      <c r="F162" s="455" t="s">
        <v>3404</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15">
      <c r="A163" s="1131"/>
      <c r="B163" s="1132"/>
      <c r="C163" s="1042"/>
      <c r="D163" s="1042"/>
      <c r="E163" s="1141"/>
      <c r="F163" s="1142"/>
      <c r="G163" s="1133"/>
      <c r="H163" s="1134"/>
      <c r="I163" s="1038"/>
      <c r="J163" s="1135"/>
      <c r="K163" s="1143"/>
      <c r="L163" s="1137"/>
      <c r="M163" s="1028"/>
      <c r="N163" s="1212" t="s">
        <v>3547</v>
      </c>
      <c r="O163" s="1030"/>
      <c r="P163" s="1139"/>
      <c r="Q163" s="1026"/>
      <c r="R163" s="1026"/>
      <c r="S163" s="1026"/>
      <c r="T163" s="1026"/>
      <c r="U163" s="1140"/>
      <c r="V163" s="1139"/>
      <c r="W163" s="1020"/>
      <c r="X163" s="1140"/>
    </row>
    <row r="164" spans="1:24" ht="16.5" customHeight="1" x14ac:dyDescent="0.15">
      <c r="A164" s="192">
        <v>7</v>
      </c>
      <c r="B164" s="212" t="s">
        <v>3257</v>
      </c>
      <c r="C164" s="1004" t="s">
        <v>3409</v>
      </c>
      <c r="D164" s="150" t="s">
        <v>77</v>
      </c>
      <c r="E164" s="150">
        <v>25</v>
      </c>
      <c r="F164" s="434" t="s">
        <v>3410</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15">
      <c r="A165" s="162"/>
      <c r="B165" s="163"/>
      <c r="C165" s="213"/>
      <c r="D165" s="213"/>
      <c r="E165" s="213"/>
      <c r="F165" s="431" t="s">
        <v>3411</v>
      </c>
      <c r="G165" s="632"/>
      <c r="H165" s="686">
        <v>45309</v>
      </c>
      <c r="I165" s="166"/>
      <c r="J165" s="167"/>
      <c r="K165" s="168"/>
      <c r="L165" s="593"/>
      <c r="M165" s="594"/>
      <c r="N165" s="171" t="s">
        <v>3634</v>
      </c>
      <c r="O165" s="172"/>
      <c r="P165" s="173"/>
      <c r="Q165" s="174"/>
      <c r="R165" s="174"/>
      <c r="S165" s="174"/>
      <c r="T165" s="174"/>
      <c r="U165" s="175"/>
      <c r="V165" s="173"/>
      <c r="W165" s="176"/>
      <c r="X165" s="175"/>
    </row>
    <row r="166" spans="1:24" ht="16.5" customHeight="1" x14ac:dyDescent="0.15">
      <c r="A166" s="148">
        <v>8</v>
      </c>
      <c r="B166" s="149">
        <v>6</v>
      </c>
      <c r="C166" s="150" t="s">
        <v>3375</v>
      </c>
      <c r="D166" s="150" t="s">
        <v>77</v>
      </c>
      <c r="E166" s="150">
        <v>21</v>
      </c>
      <c r="F166" s="434" t="s">
        <v>3407</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15">
      <c r="A167" s="192"/>
      <c r="B167" s="212"/>
      <c r="C167" s="213"/>
      <c r="D167" s="213"/>
      <c r="E167" s="213"/>
      <c r="F167" s="439"/>
      <c r="G167" s="634"/>
      <c r="H167" s="687">
        <v>45315</v>
      </c>
      <c r="I167" s="166"/>
      <c r="J167" s="167"/>
      <c r="K167" s="180"/>
      <c r="L167" s="597"/>
      <c r="M167" s="598"/>
      <c r="N167" s="171" t="s">
        <v>3634</v>
      </c>
      <c r="O167" s="191"/>
      <c r="P167" s="196"/>
      <c r="Q167" s="194"/>
      <c r="R167" s="194"/>
      <c r="S167" s="194"/>
      <c r="T167" s="194"/>
      <c r="U167" s="195"/>
      <c r="V167" s="196"/>
      <c r="W167" s="197"/>
      <c r="X167" s="195"/>
    </row>
    <row r="168" spans="1:24" ht="16.5" customHeight="1" x14ac:dyDescent="0.15">
      <c r="A168" s="148">
        <v>9</v>
      </c>
      <c r="B168" s="149" t="s">
        <v>3408</v>
      </c>
      <c r="C168" s="150" t="s">
        <v>3409</v>
      </c>
      <c r="D168" s="150" t="s">
        <v>142</v>
      </c>
      <c r="E168" s="150">
        <v>36</v>
      </c>
      <c r="F168" s="454" t="s">
        <v>3354</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15">
      <c r="A169" s="162"/>
      <c r="B169" s="163"/>
      <c r="C169" s="164"/>
      <c r="D169" s="164"/>
      <c r="E169" s="164"/>
      <c r="F169" s="433"/>
      <c r="G169" s="632"/>
      <c r="H169" s="686"/>
      <c r="I169" s="166"/>
      <c r="J169" s="167"/>
      <c r="K169" s="168"/>
      <c r="L169" s="593"/>
      <c r="M169" s="594"/>
      <c r="N169" s="171" t="s">
        <v>3556</v>
      </c>
      <c r="O169" s="172"/>
      <c r="P169" s="173"/>
      <c r="Q169" s="174"/>
      <c r="R169" s="174"/>
      <c r="S169" s="174"/>
      <c r="T169" s="174"/>
      <c r="U169" s="175"/>
      <c r="V169" s="173"/>
      <c r="W169" s="176"/>
      <c r="X169" s="175"/>
    </row>
    <row r="170" spans="1:24" ht="16.5" customHeight="1" x14ac:dyDescent="0.15">
      <c r="A170" s="148">
        <v>9</v>
      </c>
      <c r="B170" s="149" t="s">
        <v>3530</v>
      </c>
      <c r="C170" s="213" t="s">
        <v>3379</v>
      </c>
      <c r="D170" s="213" t="s">
        <v>77</v>
      </c>
      <c r="E170" s="213">
        <v>20</v>
      </c>
      <c r="F170" s="431" t="s">
        <v>3405</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15">
      <c r="A171" s="192"/>
      <c r="B171" s="212"/>
      <c r="C171" s="164"/>
      <c r="D171" s="164"/>
      <c r="E171" s="164"/>
      <c r="F171" s="432" t="s">
        <v>3406</v>
      </c>
      <c r="G171" s="634"/>
      <c r="H171" s="687">
        <v>45309</v>
      </c>
      <c r="I171" s="166"/>
      <c r="J171" s="167"/>
      <c r="K171" s="222"/>
      <c r="L171" s="597"/>
      <c r="M171" s="598"/>
      <c r="N171" s="171" t="s">
        <v>3634</v>
      </c>
      <c r="O171" s="191"/>
      <c r="P171" s="196"/>
      <c r="Q171" s="194"/>
      <c r="R171" s="194"/>
      <c r="S171" s="194"/>
      <c r="T171" s="194"/>
      <c r="U171" s="195"/>
      <c r="V171" s="196"/>
      <c r="W171" s="197"/>
      <c r="X171" s="195"/>
    </row>
    <row r="172" spans="1:24" ht="16.5" customHeight="1" x14ac:dyDescent="0.15">
      <c r="A172" s="148">
        <v>10</v>
      </c>
      <c r="B172" s="149" t="s">
        <v>3412</v>
      </c>
      <c r="C172" s="150" t="s">
        <v>3413</v>
      </c>
      <c r="D172" s="150"/>
      <c r="E172" s="150"/>
      <c r="F172" s="573" t="s">
        <v>3414</v>
      </c>
      <c r="G172" s="633"/>
      <c r="H172" s="685"/>
      <c r="I172" s="177"/>
      <c r="J172" s="178"/>
      <c r="K172" s="179" t="s">
        <v>3387</v>
      </c>
      <c r="L172" s="591"/>
      <c r="M172" s="592"/>
      <c r="N172" s="156"/>
      <c r="O172" s="157"/>
      <c r="P172" s="158"/>
      <c r="Q172" s="159"/>
      <c r="R172" s="159"/>
      <c r="S172" s="159"/>
      <c r="T172" s="159"/>
      <c r="U172" s="160"/>
      <c r="V172" s="158"/>
      <c r="W172" s="161"/>
      <c r="X172" s="160"/>
    </row>
    <row r="173" spans="1:24" ht="16.5" customHeight="1" x14ac:dyDescent="0.15">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15">
      <c r="A174" s="148">
        <v>10</v>
      </c>
      <c r="B174" s="149">
        <v>9</v>
      </c>
      <c r="C174" s="150" t="s">
        <v>3379</v>
      </c>
      <c r="D174" s="150" t="s">
        <v>142</v>
      </c>
      <c r="E174" s="150">
        <v>37</v>
      </c>
      <c r="F174" s="454" t="s">
        <v>3309</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15">
      <c r="A175" s="162"/>
      <c r="B175" s="163"/>
      <c r="C175" s="164"/>
      <c r="D175" s="164" t="s">
        <v>3415</v>
      </c>
      <c r="E175" s="164"/>
      <c r="F175" s="432"/>
      <c r="G175" s="632"/>
      <c r="H175" s="686"/>
      <c r="I175" s="166"/>
      <c r="J175" s="167"/>
      <c r="K175" s="224"/>
      <c r="L175" s="593"/>
      <c r="M175" s="594"/>
      <c r="N175" s="171" t="s">
        <v>3556</v>
      </c>
      <c r="O175" s="172"/>
      <c r="P175" s="173"/>
      <c r="Q175" s="174"/>
      <c r="R175" s="174"/>
      <c r="S175" s="174"/>
      <c r="T175" s="174"/>
      <c r="U175" s="175"/>
      <c r="V175" s="173"/>
      <c r="W175" s="176"/>
      <c r="X175" s="175"/>
    </row>
    <row r="176" spans="1:24" ht="16.5" customHeight="1" x14ac:dyDescent="0.15">
      <c r="A176" s="997">
        <v>11</v>
      </c>
      <c r="B176" s="998" t="s">
        <v>3252</v>
      </c>
      <c r="C176" s="150" t="s">
        <v>3379</v>
      </c>
      <c r="D176" s="150" t="s">
        <v>142</v>
      </c>
      <c r="E176" s="150">
        <v>72</v>
      </c>
      <c r="F176" s="1163" t="s">
        <v>3416</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15">
      <c r="A177" s="162"/>
      <c r="B177" s="163"/>
      <c r="C177" s="164"/>
      <c r="D177" s="164"/>
      <c r="E177" s="164"/>
      <c r="F177" s="1164"/>
      <c r="G177" s="632"/>
      <c r="H177" s="686"/>
      <c r="I177" s="166"/>
      <c r="J177" s="167"/>
      <c r="K177" s="168"/>
      <c r="L177" s="593"/>
      <c r="M177" s="594"/>
      <c r="N177" s="171" t="s">
        <v>3556</v>
      </c>
      <c r="O177" s="172"/>
      <c r="P177" s="173"/>
      <c r="Q177" s="174"/>
      <c r="R177" s="174"/>
      <c r="S177" s="174"/>
      <c r="T177" s="174"/>
      <c r="U177" s="175"/>
      <c r="V177" s="173"/>
      <c r="W177" s="176"/>
      <c r="X177" s="175"/>
    </row>
    <row r="178" spans="1:24" ht="16.5" customHeight="1" x14ac:dyDescent="0.15">
      <c r="A178" s="148">
        <v>10</v>
      </c>
      <c r="B178" s="149" t="s">
        <v>3394</v>
      </c>
      <c r="C178" s="150" t="s">
        <v>3417</v>
      </c>
      <c r="D178" s="150" t="s">
        <v>77</v>
      </c>
      <c r="E178" s="150">
        <v>22</v>
      </c>
      <c r="F178" s="434" t="s">
        <v>3681</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15">
      <c r="A179" s="162"/>
      <c r="B179" s="163"/>
      <c r="C179" s="164"/>
      <c r="D179" s="164"/>
      <c r="E179" s="164"/>
      <c r="F179" s="432" t="s">
        <v>3682</v>
      </c>
      <c r="G179" s="632"/>
      <c r="H179" s="686">
        <v>45309</v>
      </c>
      <c r="I179" s="166"/>
      <c r="J179" s="167"/>
      <c r="K179" s="168"/>
      <c r="L179" s="593"/>
      <c r="M179" s="594"/>
      <c r="N179" s="171" t="s">
        <v>3634</v>
      </c>
      <c r="O179" s="172"/>
      <c r="P179" s="173"/>
      <c r="Q179" s="174"/>
      <c r="R179" s="174"/>
      <c r="S179" s="174"/>
      <c r="T179" s="174"/>
      <c r="U179" s="175"/>
      <c r="V179" s="173"/>
      <c r="W179" s="176"/>
      <c r="X179" s="175"/>
    </row>
    <row r="180" spans="1:24" ht="16.5" customHeight="1" x14ac:dyDescent="0.15">
      <c r="A180" s="148">
        <v>10</v>
      </c>
      <c r="B180" s="149" t="s">
        <v>3374</v>
      </c>
      <c r="C180" s="150" t="s">
        <v>3418</v>
      </c>
      <c r="D180" s="150" t="s">
        <v>142</v>
      </c>
      <c r="E180" s="150">
        <v>38</v>
      </c>
      <c r="F180" s="454" t="s">
        <v>3419</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15">
      <c r="A181" s="1002"/>
      <c r="B181" s="163"/>
      <c r="C181" s="164"/>
      <c r="D181" s="164"/>
      <c r="E181" s="164"/>
      <c r="F181" s="461"/>
      <c r="G181" s="632"/>
      <c r="H181" s="686"/>
      <c r="I181" s="463"/>
      <c r="J181" s="464"/>
      <c r="K181" s="465"/>
      <c r="L181" s="593"/>
      <c r="M181" s="594"/>
      <c r="N181" s="1259" t="s">
        <v>3634</v>
      </c>
      <c r="O181" s="172"/>
      <c r="P181" s="173"/>
      <c r="Q181" s="174"/>
      <c r="R181" s="174"/>
      <c r="S181" s="174"/>
      <c r="T181" s="174"/>
      <c r="U181" s="175"/>
      <c r="V181" s="173"/>
      <c r="W181" s="176"/>
      <c r="X181" s="175"/>
    </row>
    <row r="182" spans="1:24" ht="16.5" customHeight="1" x14ac:dyDescent="0.15">
      <c r="A182" s="192">
        <v>10</v>
      </c>
      <c r="B182" s="212" t="s">
        <v>3420</v>
      </c>
      <c r="C182" s="213" t="s">
        <v>3552</v>
      </c>
      <c r="D182" s="213" t="s">
        <v>3214</v>
      </c>
      <c r="E182" s="213">
        <v>39</v>
      </c>
      <c r="F182" s="455" t="s">
        <v>3320</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15">
      <c r="A183" s="192"/>
      <c r="B183" s="212"/>
      <c r="C183" s="213"/>
      <c r="D183" s="213"/>
      <c r="E183" s="213"/>
      <c r="F183" s="431"/>
      <c r="G183" s="634"/>
      <c r="H183" s="687"/>
      <c r="I183" s="166"/>
      <c r="J183" s="167"/>
      <c r="K183" s="222"/>
      <c r="L183" s="597"/>
      <c r="M183" s="598"/>
      <c r="N183" s="171" t="s">
        <v>3634</v>
      </c>
      <c r="O183" s="191"/>
      <c r="P183" s="196"/>
      <c r="Q183" s="194"/>
      <c r="R183" s="194"/>
      <c r="S183" s="194"/>
      <c r="T183" s="194"/>
      <c r="U183" s="195"/>
      <c r="V183" s="196"/>
      <c r="W183" s="197"/>
      <c r="X183" s="195"/>
    </row>
    <row r="184" spans="1:24" ht="16.5" customHeight="1" x14ac:dyDescent="0.15">
      <c r="A184" s="1144">
        <v>11</v>
      </c>
      <c r="B184" s="1145" t="s">
        <v>3238</v>
      </c>
      <c r="C184" s="1146" t="s">
        <v>3432</v>
      </c>
      <c r="D184" s="1146" t="s">
        <v>1536</v>
      </c>
      <c r="E184" s="1146">
        <v>23</v>
      </c>
      <c r="F184" s="1159" t="s">
        <v>3433</v>
      </c>
      <c r="G184" s="1147"/>
      <c r="H184" s="1148">
        <v>45244</v>
      </c>
      <c r="I184" s="1037"/>
      <c r="J184" s="1149"/>
      <c r="K184" s="1150"/>
      <c r="L184" s="1151">
        <v>30000</v>
      </c>
      <c r="M184" s="1027">
        <v>30000</v>
      </c>
      <c r="N184" s="1152">
        <v>-30000</v>
      </c>
      <c r="O184" s="1153"/>
      <c r="P184" s="1154"/>
      <c r="Q184" s="1025"/>
      <c r="R184" s="1025"/>
      <c r="S184" s="1025"/>
      <c r="T184" s="1025">
        <v>76800</v>
      </c>
      <c r="U184" s="1155"/>
      <c r="V184" s="1154">
        <v>106800</v>
      </c>
      <c r="W184" s="1019"/>
      <c r="X184" s="1155"/>
    </row>
    <row r="185" spans="1:24" ht="16.5" customHeight="1" x14ac:dyDescent="0.15">
      <c r="A185" s="1131"/>
      <c r="B185" s="1132"/>
      <c r="C185" s="1141"/>
      <c r="D185" s="1141"/>
      <c r="E185" s="1141"/>
      <c r="F185" s="1156"/>
      <c r="G185" s="1157"/>
      <c r="H185" s="1134"/>
      <c r="I185" s="1038"/>
      <c r="J185" s="1135"/>
      <c r="K185" s="1136"/>
      <c r="L185" s="593"/>
      <c r="M185" s="1028"/>
      <c r="N185" s="1212" t="s">
        <v>3556</v>
      </c>
      <c r="O185" s="1158"/>
      <c r="P185" s="1139"/>
      <c r="Q185" s="1026"/>
      <c r="R185" s="1026"/>
      <c r="S185" s="1026"/>
      <c r="T185" s="1026"/>
      <c r="U185" s="1140"/>
      <c r="V185" s="1139"/>
      <c r="W185" s="1020"/>
      <c r="X185" s="1140"/>
    </row>
    <row r="186" spans="1:24" ht="16.5" customHeight="1" x14ac:dyDescent="0.15">
      <c r="A186" s="148">
        <v>11</v>
      </c>
      <c r="B186" s="149" t="s">
        <v>3383</v>
      </c>
      <c r="C186" s="150" t="s">
        <v>3379</v>
      </c>
      <c r="D186" s="150" t="s">
        <v>409</v>
      </c>
      <c r="E186" s="150">
        <v>73</v>
      </c>
      <c r="F186" s="454" t="s">
        <v>3422</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15">
      <c r="A187" s="162"/>
      <c r="B187" s="163"/>
      <c r="C187" s="164"/>
      <c r="D187" s="164"/>
      <c r="E187" s="164"/>
      <c r="F187" s="461">
        <v>10000</v>
      </c>
      <c r="G187" s="632"/>
      <c r="H187" s="686"/>
      <c r="I187" s="166"/>
      <c r="J187" s="167"/>
      <c r="K187" s="168"/>
      <c r="L187" s="593"/>
      <c r="M187" s="594"/>
      <c r="N187" s="171" t="s">
        <v>3556</v>
      </c>
      <c r="O187" s="172"/>
      <c r="P187" s="173"/>
      <c r="Q187" s="174"/>
      <c r="R187" s="174"/>
      <c r="S187" s="174"/>
      <c r="T187" s="174"/>
      <c r="U187" s="175"/>
      <c r="V187" s="173"/>
      <c r="W187" s="176"/>
      <c r="X187" s="175"/>
    </row>
    <row r="188" spans="1:24" ht="16.5" customHeight="1" x14ac:dyDescent="0.15">
      <c r="A188" s="148">
        <v>11</v>
      </c>
      <c r="B188" s="149">
        <v>19</v>
      </c>
      <c r="C188" s="150" t="s">
        <v>3399</v>
      </c>
      <c r="D188" s="150" t="s">
        <v>729</v>
      </c>
      <c r="E188" s="150"/>
      <c r="F188" s="573" t="s">
        <v>3423</v>
      </c>
      <c r="G188" s="633"/>
      <c r="H188" s="685"/>
      <c r="I188" s="177"/>
      <c r="J188" s="227"/>
      <c r="K188" s="222" t="s">
        <v>3387</v>
      </c>
      <c r="L188" s="591"/>
      <c r="M188" s="592"/>
      <c r="N188" s="156"/>
      <c r="O188" s="157"/>
      <c r="P188" s="158"/>
      <c r="Q188" s="159"/>
      <c r="R188" s="159"/>
      <c r="S188" s="159"/>
      <c r="T188" s="159"/>
      <c r="U188" s="160"/>
      <c r="V188" s="158"/>
      <c r="W188" s="161"/>
      <c r="X188" s="160"/>
    </row>
    <row r="189" spans="1:24" ht="16.5" customHeight="1" x14ac:dyDescent="0.15">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15">
      <c r="A190" s="148">
        <v>11</v>
      </c>
      <c r="B190" s="149" t="s">
        <v>3424</v>
      </c>
      <c r="C190" s="150" t="s">
        <v>3399</v>
      </c>
      <c r="D190" s="150" t="s">
        <v>77</v>
      </c>
      <c r="E190" s="150">
        <v>24</v>
      </c>
      <c r="F190" s="434" t="s">
        <v>3425</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15">
      <c r="A191" s="162"/>
      <c r="B191" s="163"/>
      <c r="C191" s="164"/>
      <c r="D191" s="164"/>
      <c r="E191" s="164"/>
      <c r="F191" s="432" t="s">
        <v>3426</v>
      </c>
      <c r="G191" s="632"/>
      <c r="H191" s="686">
        <v>45315</v>
      </c>
      <c r="I191" s="166"/>
      <c r="J191" s="167"/>
      <c r="K191" s="168"/>
      <c r="L191" s="593"/>
      <c r="M191" s="594"/>
      <c r="N191" s="171" t="s">
        <v>3634</v>
      </c>
      <c r="O191" s="172"/>
      <c r="P191" s="173"/>
      <c r="Q191" s="174"/>
      <c r="R191" s="174"/>
      <c r="S191" s="174"/>
      <c r="T191" s="174"/>
      <c r="U191" s="175"/>
      <c r="V191" s="173"/>
      <c r="W191" s="176"/>
      <c r="X191" s="175"/>
    </row>
    <row r="192" spans="1:24" ht="16.5" customHeight="1" x14ac:dyDescent="0.15">
      <c r="A192" s="148">
        <v>12</v>
      </c>
      <c r="B192" s="149" t="s">
        <v>3427</v>
      </c>
      <c r="C192" s="150" t="s">
        <v>3409</v>
      </c>
      <c r="D192" s="150" t="s">
        <v>142</v>
      </c>
      <c r="E192" s="150">
        <v>40</v>
      </c>
      <c r="F192" s="454" t="s">
        <v>3428</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15">
      <c r="A193" s="162"/>
      <c r="B193" s="163"/>
      <c r="C193" s="164"/>
      <c r="D193" s="164"/>
      <c r="E193" s="164"/>
      <c r="F193" s="456"/>
      <c r="G193" s="632"/>
      <c r="H193" s="691"/>
      <c r="I193" s="166"/>
      <c r="J193" s="167"/>
      <c r="K193" s="168"/>
      <c r="L193" s="593"/>
      <c r="M193" s="594"/>
      <c r="N193" s="171" t="s">
        <v>3556</v>
      </c>
      <c r="O193" s="172"/>
      <c r="P193" s="173"/>
      <c r="Q193" s="174"/>
      <c r="R193" s="174"/>
      <c r="S193" s="174"/>
      <c r="T193" s="174"/>
      <c r="U193" s="175"/>
      <c r="V193" s="173"/>
      <c r="W193" s="176"/>
      <c r="X193" s="175"/>
    </row>
    <row r="194" spans="1:24" ht="16.5" customHeight="1" x14ac:dyDescent="0.15">
      <c r="A194" s="148">
        <v>12</v>
      </c>
      <c r="B194" s="149" t="s">
        <v>3248</v>
      </c>
      <c r="C194" s="150" t="s">
        <v>3379</v>
      </c>
      <c r="D194" s="150" t="s">
        <v>142</v>
      </c>
      <c r="E194" s="150">
        <v>71</v>
      </c>
      <c r="F194" s="454" t="s">
        <v>3558</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15">
      <c r="A195" s="162"/>
      <c r="B195" s="163"/>
      <c r="C195" s="164"/>
      <c r="D195" s="164"/>
      <c r="E195" s="164"/>
      <c r="F195" s="461">
        <v>10000</v>
      </c>
      <c r="G195" s="632"/>
      <c r="H195" s="686"/>
      <c r="I195" s="166"/>
      <c r="J195" s="167"/>
      <c r="K195" s="168"/>
      <c r="L195" s="593"/>
      <c r="M195" s="594"/>
      <c r="N195" s="171" t="s">
        <v>3634</v>
      </c>
      <c r="O195" s="172"/>
      <c r="P195" s="173"/>
      <c r="Q195" s="174"/>
      <c r="R195" s="174"/>
      <c r="S195" s="174"/>
      <c r="T195" s="174"/>
      <c r="U195" s="175"/>
      <c r="V195" s="173"/>
      <c r="W195" s="176"/>
      <c r="X195" s="175"/>
    </row>
    <row r="196" spans="1:24" ht="16.5" customHeight="1" x14ac:dyDescent="0.15">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15">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15">
      <c r="A198" s="148"/>
      <c r="B198" s="1045"/>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15">
      <c r="A200" s="192">
        <v>12</v>
      </c>
      <c r="B200" s="212" t="s">
        <v>3553</v>
      </c>
      <c r="C200" s="150" t="s">
        <v>3379</v>
      </c>
      <c r="D200" s="150" t="s">
        <v>321</v>
      </c>
      <c r="E200" s="213">
        <v>52</v>
      </c>
      <c r="F200" s="1160" t="s">
        <v>3773</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15">
      <c r="A201" s="192"/>
      <c r="B201" s="212"/>
      <c r="C201" s="213"/>
      <c r="D201" s="213"/>
      <c r="E201" s="213"/>
      <c r="F201" s="439"/>
      <c r="G201" s="634"/>
      <c r="H201" s="687"/>
      <c r="I201" s="221"/>
      <c r="J201" s="227"/>
      <c r="K201" s="222"/>
      <c r="L201" s="597"/>
      <c r="M201" s="598"/>
      <c r="N201" s="296" t="s">
        <v>3556</v>
      </c>
      <c r="O201" s="191"/>
      <c r="P201" s="196"/>
      <c r="Q201" s="194"/>
      <c r="R201" s="194"/>
      <c r="S201" s="194"/>
      <c r="T201" s="194"/>
      <c r="U201" s="195"/>
      <c r="V201" s="196"/>
      <c r="W201" s="197"/>
      <c r="X201" s="195"/>
    </row>
    <row r="202" spans="1:24" ht="16.5" customHeight="1" x14ac:dyDescent="0.15">
      <c r="A202" s="1006">
        <v>6</v>
      </c>
      <c r="B202" s="1210" t="s">
        <v>3256</v>
      </c>
      <c r="C202" s="1006" t="s">
        <v>3379</v>
      </c>
      <c r="D202" s="1041" t="s">
        <v>321</v>
      </c>
      <c r="E202" s="1006">
        <v>51</v>
      </c>
      <c r="F202" s="1161" t="s">
        <v>3429</v>
      </c>
      <c r="G202" s="1031"/>
      <c r="H202" s="1148">
        <v>45089</v>
      </c>
      <c r="I202" s="1037"/>
      <c r="J202" s="1032"/>
      <c r="K202" s="1007"/>
      <c r="L202" s="1021">
        <v>50000</v>
      </c>
      <c r="M202" s="1027">
        <v>50000</v>
      </c>
      <c r="N202" s="1008">
        <v>-50000</v>
      </c>
      <c r="O202" s="1029"/>
      <c r="P202" s="1009"/>
      <c r="Q202" s="1023"/>
      <c r="R202" s="1025"/>
      <c r="S202" s="1009"/>
      <c r="T202" s="1025">
        <v>5600</v>
      </c>
      <c r="U202" s="1009"/>
      <c r="V202" s="1015">
        <v>55600</v>
      </c>
      <c r="W202" s="1019"/>
      <c r="X202" s="1016"/>
    </row>
    <row r="203" spans="1:24" ht="16.5" customHeight="1" x14ac:dyDescent="0.15">
      <c r="A203" s="1010"/>
      <c r="B203" s="1040"/>
      <c r="C203" s="1011"/>
      <c r="D203" s="1042"/>
      <c r="E203" s="1011"/>
      <c r="F203" s="1044"/>
      <c r="G203" s="1033"/>
      <c r="H203" s="1036"/>
      <c r="I203" s="1038"/>
      <c r="J203" s="1034"/>
      <c r="K203" s="1012"/>
      <c r="L203" s="1022"/>
      <c r="M203" s="1028"/>
      <c r="N203" s="1211" t="s">
        <v>3544</v>
      </c>
      <c r="O203" s="1030"/>
      <c r="P203" s="1014"/>
      <c r="Q203" s="1024"/>
      <c r="R203" s="1026"/>
      <c r="S203" s="1014"/>
      <c r="T203" s="1026"/>
      <c r="U203" s="1014"/>
      <c r="V203" s="1017"/>
      <c r="W203" s="1020"/>
      <c r="X203" s="1018"/>
    </row>
    <row r="204" spans="1:24" ht="16.5" customHeight="1" x14ac:dyDescent="0.15">
      <c r="A204" s="192">
        <v>6</v>
      </c>
      <c r="B204" s="212" t="s">
        <v>3256</v>
      </c>
      <c r="C204" s="213" t="s">
        <v>3245</v>
      </c>
      <c r="D204" s="213" t="s">
        <v>142</v>
      </c>
      <c r="E204" s="213"/>
      <c r="F204" s="455" t="s">
        <v>3430</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
      <c r="A205" s="162"/>
      <c r="B205" s="163"/>
      <c r="C205" s="164"/>
      <c r="D205" s="164"/>
      <c r="E205" s="164"/>
      <c r="F205" s="461">
        <v>30000</v>
      </c>
      <c r="G205" s="632"/>
      <c r="H205" s="686"/>
      <c r="I205" s="166"/>
      <c r="J205" s="167"/>
      <c r="K205" s="224"/>
      <c r="L205" s="593"/>
      <c r="M205" s="594"/>
      <c r="N205" s="171" t="s">
        <v>3544</v>
      </c>
      <c r="O205" s="172"/>
      <c r="P205" s="173"/>
      <c r="Q205" s="174"/>
      <c r="R205" s="174"/>
      <c r="S205" s="174"/>
      <c r="T205" s="174"/>
      <c r="U205" s="175"/>
      <c r="V205" s="173"/>
      <c r="W205" s="176"/>
      <c r="X205" s="175"/>
    </row>
    <row r="206" spans="1:24" ht="16.5" customHeight="1" thickBot="1" x14ac:dyDescent="0.2">
      <c r="A206" s="1387" t="s">
        <v>3237</v>
      </c>
      <c r="B206" s="1388"/>
      <c r="C206" s="1389" t="s">
        <v>899</v>
      </c>
      <c r="D206" s="1392" t="s">
        <v>900</v>
      </c>
      <c r="E206" s="809"/>
      <c r="F206" s="1395" t="s">
        <v>901</v>
      </c>
      <c r="G206" s="1398" t="s">
        <v>1923</v>
      </c>
      <c r="H206" s="1401" t="s">
        <v>903</v>
      </c>
      <c r="I206" s="580"/>
      <c r="J206" s="581"/>
      <c r="K206" s="1404" t="s">
        <v>904</v>
      </c>
      <c r="L206" s="1407" t="s">
        <v>3111</v>
      </c>
      <c r="M206" s="588" t="s">
        <v>906</v>
      </c>
      <c r="N206" s="134">
        <f>M208+N208</f>
        <v>0</v>
      </c>
      <c r="O206" s="1409" t="s">
        <v>907</v>
      </c>
      <c r="P206" s="1369" t="s">
        <v>908</v>
      </c>
      <c r="Q206" s="1371" t="s">
        <v>909</v>
      </c>
      <c r="R206" s="1373" t="s">
        <v>910</v>
      </c>
      <c r="S206" s="136" t="s">
        <v>910</v>
      </c>
      <c r="T206" s="1373" t="s">
        <v>911</v>
      </c>
      <c r="U206" s="1375" t="s">
        <v>912</v>
      </c>
      <c r="V206" s="1377" t="s">
        <v>913</v>
      </c>
      <c r="W206" s="1379" t="s">
        <v>914</v>
      </c>
      <c r="X206" s="1381" t="s">
        <v>915</v>
      </c>
    </row>
    <row r="207" spans="1:24" ht="16.5" customHeight="1" x14ac:dyDescent="0.15">
      <c r="A207" s="1383" t="s">
        <v>916</v>
      </c>
      <c r="B207" s="1385" t="s">
        <v>917</v>
      </c>
      <c r="C207" s="1390"/>
      <c r="D207" s="1393"/>
      <c r="E207" s="810" t="s">
        <v>2577</v>
      </c>
      <c r="F207" s="1396"/>
      <c r="G207" s="1399"/>
      <c r="H207" s="1402"/>
      <c r="I207" s="582" t="s">
        <v>918</v>
      </c>
      <c r="J207" s="583" t="s">
        <v>919</v>
      </c>
      <c r="K207" s="1405"/>
      <c r="L207" s="1408"/>
      <c r="M207" s="589" t="s">
        <v>920</v>
      </c>
      <c r="N207" s="141" t="s">
        <v>921</v>
      </c>
      <c r="O207" s="1410"/>
      <c r="P207" s="1370"/>
      <c r="Q207" s="1372"/>
      <c r="R207" s="1374"/>
      <c r="S207" s="140" t="s">
        <v>922</v>
      </c>
      <c r="T207" s="1374"/>
      <c r="U207" s="1376"/>
      <c r="V207" s="1378"/>
      <c r="W207" s="1380"/>
      <c r="X207" s="1382"/>
    </row>
    <row r="208" spans="1:24" ht="16.5" customHeight="1" thickBot="1" x14ac:dyDescent="0.2">
      <c r="A208" s="1384"/>
      <c r="B208" s="1386"/>
      <c r="C208" s="1391"/>
      <c r="D208" s="1394"/>
      <c r="E208" s="811"/>
      <c r="F208" s="1397"/>
      <c r="G208" s="1400"/>
      <c r="H208" s="1403"/>
      <c r="I208" s="584" t="s">
        <v>923</v>
      </c>
      <c r="J208" s="585" t="s">
        <v>924</v>
      </c>
      <c r="K208" s="1406"/>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15">
      <c r="A209" s="148">
        <v>1</v>
      </c>
      <c r="B209" s="149" t="s">
        <v>3240</v>
      </c>
      <c r="C209" s="150" t="s">
        <v>931</v>
      </c>
      <c r="D209" s="150" t="s">
        <v>32</v>
      </c>
      <c r="E209" s="213">
        <v>71</v>
      </c>
      <c r="F209" s="454" t="s">
        <v>3239</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15">
      <c r="A210" s="1048"/>
      <c r="B210" s="1049"/>
      <c r="C210" s="164"/>
      <c r="D210" s="164"/>
      <c r="E210" s="164"/>
      <c r="F210" s="432"/>
      <c r="G210" s="632"/>
      <c r="H210" s="686"/>
      <c r="I210" s="166"/>
      <c r="J210" s="167"/>
      <c r="K210" s="168"/>
      <c r="L210" s="593"/>
      <c r="M210" s="594"/>
      <c r="N210" s="171" t="s">
        <v>3352</v>
      </c>
      <c r="O210" s="172"/>
      <c r="P210" s="173"/>
      <c r="Q210" s="174"/>
      <c r="R210" s="174"/>
      <c r="S210" s="174"/>
      <c r="T210" s="174"/>
      <c r="U210" s="175"/>
      <c r="V210" s="173"/>
      <c r="W210" s="176"/>
      <c r="X210" s="175"/>
    </row>
    <row r="211" spans="1:24" ht="16.5" customHeight="1" x14ac:dyDescent="0.15">
      <c r="A211" s="1050">
        <v>1</v>
      </c>
      <c r="B211" s="1051" t="s">
        <v>3241</v>
      </c>
      <c r="C211" s="150" t="s">
        <v>926</v>
      </c>
      <c r="D211" s="150" t="s">
        <v>73</v>
      </c>
      <c r="E211" s="213">
        <v>11</v>
      </c>
      <c r="F211" s="431" t="s">
        <v>3229</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15">
      <c r="A212" s="1065">
        <v>3</v>
      </c>
      <c r="B212" s="1066" t="s">
        <v>3244</v>
      </c>
      <c r="C212" s="164"/>
      <c r="D212" s="164"/>
      <c r="E212" s="164"/>
      <c r="F212" s="432" t="s">
        <v>3242</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15">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15">
      <c r="A214" s="162"/>
      <c r="B214" s="163"/>
      <c r="C214" s="164"/>
      <c r="D214" s="164" t="s">
        <v>3243</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15">
      <c r="A215" s="148">
        <v>2</v>
      </c>
      <c r="B215" s="149" t="s">
        <v>3244</v>
      </c>
      <c r="C215" s="150" t="s">
        <v>3245</v>
      </c>
      <c r="D215" s="150" t="s">
        <v>1520</v>
      </c>
      <c r="E215" s="150">
        <v>31</v>
      </c>
      <c r="F215" s="989" t="s">
        <v>3230</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15">
      <c r="A216" s="162"/>
      <c r="B216" s="163"/>
      <c r="C216" s="164"/>
      <c r="D216" s="164"/>
      <c r="E216" s="164"/>
      <c r="F216" s="455"/>
      <c r="G216" s="632"/>
      <c r="H216" s="686"/>
      <c r="I216" s="166"/>
      <c r="J216" s="223"/>
      <c r="K216" s="180"/>
      <c r="L216" s="593"/>
      <c r="M216" s="594"/>
      <c r="N216" s="171" t="s">
        <v>3352</v>
      </c>
      <c r="O216" s="172"/>
      <c r="P216" s="173"/>
      <c r="Q216" s="174"/>
      <c r="R216" s="174"/>
      <c r="S216" s="174"/>
      <c r="T216" s="174"/>
      <c r="U216" s="175"/>
      <c r="V216" s="173"/>
      <c r="W216" s="176"/>
      <c r="X216" s="175"/>
    </row>
    <row r="217" spans="1:24" ht="16.5" customHeight="1" x14ac:dyDescent="0.15">
      <c r="A217" s="1055">
        <v>3</v>
      </c>
      <c r="B217" s="1056" t="s">
        <v>3244</v>
      </c>
      <c r="C217" s="1057" t="s">
        <v>926</v>
      </c>
      <c r="D217" s="1057" t="s">
        <v>73</v>
      </c>
      <c r="E217" s="1057">
        <v>14</v>
      </c>
      <c r="F217" s="1058" t="s">
        <v>3270</v>
      </c>
      <c r="G217" s="633"/>
      <c r="H217" s="685"/>
      <c r="I217" s="177"/>
      <c r="J217" s="178"/>
      <c r="K217" s="182"/>
      <c r="L217" s="591">
        <v>10000</v>
      </c>
      <c r="M217" s="592"/>
      <c r="N217" s="156"/>
      <c r="O217" s="157"/>
      <c r="P217" s="158"/>
      <c r="Q217" s="159"/>
      <c r="R217" s="159"/>
      <c r="S217" s="159"/>
      <c r="T217" s="159"/>
      <c r="U217" s="160"/>
      <c r="V217" s="913"/>
      <c r="W217" s="161"/>
      <c r="X217" s="160"/>
    </row>
    <row r="218" spans="1:24" ht="16.5" customHeight="1" x14ac:dyDescent="0.15">
      <c r="A218" s="1052"/>
      <c r="B218" s="1053"/>
      <c r="C218" s="1054"/>
      <c r="D218" s="1054"/>
      <c r="E218" s="1054"/>
      <c r="F218" s="1059" t="s">
        <v>3271</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15">
      <c r="A219" s="997">
        <v>3</v>
      </c>
      <c r="B219" s="998">
        <v>27</v>
      </c>
      <c r="C219" s="213" t="s">
        <v>931</v>
      </c>
      <c r="D219" s="213" t="s">
        <v>4</v>
      </c>
      <c r="E219" s="213"/>
      <c r="F219" s="573" t="s">
        <v>3272</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15">
      <c r="A220" s="162"/>
      <c r="B220" s="163"/>
      <c r="C220" s="213"/>
      <c r="D220" s="213"/>
      <c r="E220" s="213"/>
      <c r="F220" s="439"/>
      <c r="G220" s="634"/>
      <c r="H220" s="687"/>
      <c r="I220" s="990"/>
      <c r="J220" s="227"/>
      <c r="K220" s="222"/>
      <c r="L220" s="593"/>
      <c r="M220" s="596"/>
      <c r="N220" s="171"/>
      <c r="O220" s="172"/>
      <c r="P220" s="173"/>
      <c r="Q220" s="174"/>
      <c r="R220" s="174"/>
      <c r="S220" s="174"/>
      <c r="T220" s="174"/>
      <c r="U220" s="175"/>
      <c r="V220" s="173"/>
      <c r="W220" s="176"/>
      <c r="X220" s="175"/>
    </row>
    <row r="221" spans="1:24" ht="16.5" customHeight="1" x14ac:dyDescent="0.15">
      <c r="A221" s="999">
        <v>4</v>
      </c>
      <c r="B221" s="1000">
        <v>17</v>
      </c>
      <c r="C221" s="150" t="s">
        <v>931</v>
      </c>
      <c r="D221" s="150" t="s">
        <v>4</v>
      </c>
      <c r="E221" s="150"/>
      <c r="F221" s="573" t="s">
        <v>3273</v>
      </c>
      <c r="G221" s="633"/>
      <c r="H221" s="685"/>
      <c r="I221" s="992"/>
      <c r="J221" s="133"/>
      <c r="K221" s="993" t="s">
        <v>1924</v>
      </c>
      <c r="L221" s="597"/>
      <c r="M221" s="598"/>
      <c r="N221" s="183"/>
      <c r="O221" s="191"/>
      <c r="P221" s="192"/>
      <c r="Q221" s="193"/>
      <c r="R221" s="194"/>
      <c r="S221" s="194"/>
      <c r="T221" s="194"/>
      <c r="U221" s="195"/>
      <c r="V221" s="196"/>
      <c r="W221" s="197"/>
      <c r="X221" s="195"/>
    </row>
    <row r="222" spans="1:24" ht="16.5" customHeight="1" x14ac:dyDescent="0.15">
      <c r="A222" s="192"/>
      <c r="B222" s="212"/>
      <c r="C222" s="164"/>
      <c r="D222" s="164"/>
      <c r="E222" s="164"/>
      <c r="F222" s="433"/>
      <c r="G222" s="632"/>
      <c r="H222" s="686"/>
      <c r="I222" s="994"/>
      <c r="J222" s="167"/>
      <c r="K222" s="168"/>
      <c r="L222" s="597"/>
      <c r="M222" s="598"/>
      <c r="N222" s="183"/>
      <c r="O222" s="191"/>
      <c r="P222" s="196"/>
      <c r="Q222" s="194"/>
      <c r="R222" s="194"/>
      <c r="S222" s="194"/>
      <c r="T222" s="194"/>
      <c r="U222" s="195"/>
      <c r="V222" s="196"/>
      <c r="W222" s="197"/>
      <c r="X222" s="195"/>
    </row>
    <row r="223" spans="1:24" ht="16.5" customHeight="1" x14ac:dyDescent="0.15">
      <c r="A223" s="996">
        <v>4</v>
      </c>
      <c r="B223" s="995" t="s">
        <v>3248</v>
      </c>
      <c r="C223" s="213" t="s">
        <v>931</v>
      </c>
      <c r="D223" s="213" t="s">
        <v>73</v>
      </c>
      <c r="E223" s="213">
        <v>13</v>
      </c>
      <c r="F223" s="431" t="s">
        <v>3246</v>
      </c>
      <c r="G223" s="634"/>
      <c r="H223" s="689">
        <v>44925</v>
      </c>
      <c r="I223" s="991"/>
      <c r="J223" s="154"/>
      <c r="K223" s="189"/>
      <c r="L223" s="988">
        <v>20000</v>
      </c>
      <c r="M223" s="592">
        <v>20000</v>
      </c>
      <c r="N223" s="156">
        <v>-20000</v>
      </c>
      <c r="O223" s="157"/>
      <c r="P223" s="158"/>
      <c r="Q223" s="159"/>
      <c r="R223" s="159"/>
      <c r="S223" s="159"/>
      <c r="T223" s="159">
        <v>52800</v>
      </c>
      <c r="U223" s="160"/>
      <c r="V223" s="158">
        <v>72800</v>
      </c>
      <c r="W223" s="161"/>
      <c r="X223" s="160"/>
    </row>
    <row r="224" spans="1:24" ht="16.5" customHeight="1" x14ac:dyDescent="0.15">
      <c r="A224" s="162"/>
      <c r="B224" s="163"/>
      <c r="C224" s="164"/>
      <c r="D224" s="164"/>
      <c r="E224" s="164"/>
      <c r="F224" s="432" t="s">
        <v>3247</v>
      </c>
      <c r="G224" s="632"/>
      <c r="H224" s="686"/>
      <c r="I224" s="166"/>
      <c r="J224" s="167"/>
      <c r="K224" s="168"/>
      <c r="L224" s="593"/>
      <c r="M224" s="594"/>
      <c r="N224" s="181" t="s">
        <v>3436</v>
      </c>
      <c r="O224" s="172"/>
      <c r="P224" s="173"/>
      <c r="Q224" s="174"/>
      <c r="R224" s="174"/>
      <c r="S224" s="174"/>
      <c r="T224" s="174"/>
      <c r="U224" s="175"/>
      <c r="V224" s="173"/>
      <c r="W224" s="176"/>
      <c r="X224" s="175"/>
    </row>
    <row r="225" spans="1:24" ht="16.5" customHeight="1" x14ac:dyDescent="0.15">
      <c r="A225" s="192">
        <v>5</v>
      </c>
      <c r="B225" s="212" t="s">
        <v>952</v>
      </c>
      <c r="C225" s="213" t="s">
        <v>931</v>
      </c>
      <c r="D225" s="213" t="s">
        <v>956</v>
      </c>
      <c r="E225" s="213">
        <v>32</v>
      </c>
      <c r="F225" s="455" t="s">
        <v>3232</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15">
      <c r="A226" s="162"/>
      <c r="B226" s="163"/>
      <c r="C226" s="164"/>
      <c r="D226" s="164"/>
      <c r="E226" s="164"/>
      <c r="F226" s="456"/>
      <c r="G226" s="632"/>
      <c r="H226" s="686"/>
      <c r="I226" s="166"/>
      <c r="J226" s="167"/>
      <c r="K226" s="168"/>
      <c r="L226" s="593"/>
      <c r="M226" s="594"/>
      <c r="N226" s="171" t="s">
        <v>3352</v>
      </c>
      <c r="O226" s="191"/>
      <c r="P226" s="173"/>
      <c r="Q226" s="174"/>
      <c r="R226" s="174"/>
      <c r="S226" s="174"/>
      <c r="T226" s="174"/>
      <c r="U226" s="175"/>
      <c r="V226" s="173"/>
      <c r="W226" s="176"/>
      <c r="X226" s="175"/>
    </row>
    <row r="227" spans="1:24" ht="16.5" customHeight="1" x14ac:dyDescent="0.15">
      <c r="A227" s="192">
        <v>5</v>
      </c>
      <c r="B227" s="212" t="s">
        <v>3249</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15">
      <c r="A228" s="162"/>
      <c r="B228" s="163"/>
      <c r="C228" s="164"/>
      <c r="D228" s="164"/>
      <c r="E228" s="164"/>
      <c r="F228" s="433"/>
      <c r="G228" s="632"/>
      <c r="H228" s="686"/>
      <c r="I228" s="166"/>
      <c r="J228" s="167"/>
      <c r="K228" s="168"/>
      <c r="L228" s="593"/>
      <c r="M228" s="594"/>
      <c r="N228" s="171" t="s">
        <v>3352</v>
      </c>
      <c r="O228" s="218"/>
      <c r="P228" s="169"/>
      <c r="Q228" s="174"/>
      <c r="R228" s="174"/>
      <c r="S228" s="170"/>
      <c r="T228" s="174"/>
      <c r="U228" s="175"/>
      <c r="V228" s="173"/>
      <c r="W228" s="176"/>
      <c r="X228" s="175"/>
    </row>
    <row r="229" spans="1:24" ht="16.5" customHeight="1" x14ac:dyDescent="0.15">
      <c r="A229" s="148">
        <v>5</v>
      </c>
      <c r="B229" s="149" t="s">
        <v>3249</v>
      </c>
      <c r="C229" s="213" t="s">
        <v>926</v>
      </c>
      <c r="D229" s="150" t="s">
        <v>73</v>
      </c>
      <c r="E229" s="150">
        <v>17</v>
      </c>
      <c r="F229" s="434" t="s">
        <v>3284</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15">
      <c r="A230" s="162"/>
      <c r="B230" s="163"/>
      <c r="C230" s="164"/>
      <c r="D230" s="164"/>
      <c r="E230" s="164"/>
      <c r="F230" s="432"/>
      <c r="G230" s="632"/>
      <c r="H230" s="686"/>
      <c r="I230" s="166"/>
      <c r="J230" s="167"/>
      <c r="K230" s="168"/>
      <c r="L230" s="593"/>
      <c r="M230" s="594"/>
      <c r="N230" s="181" t="s">
        <v>3436</v>
      </c>
      <c r="O230" s="172"/>
      <c r="P230" s="173"/>
      <c r="Q230" s="174"/>
      <c r="R230" s="174"/>
      <c r="S230" s="174"/>
      <c r="T230" s="174"/>
      <c r="U230" s="175"/>
      <c r="V230" s="173"/>
      <c r="W230" s="176"/>
      <c r="X230" s="175"/>
    </row>
    <row r="231" spans="1:24" ht="16.5" customHeight="1" x14ac:dyDescent="0.15">
      <c r="A231" s="148">
        <v>5</v>
      </c>
      <c r="B231" s="149" t="s">
        <v>3250</v>
      </c>
      <c r="C231" s="150" t="s">
        <v>931</v>
      </c>
      <c r="D231" s="150" t="s">
        <v>73</v>
      </c>
      <c r="E231" s="150">
        <v>16</v>
      </c>
      <c r="F231" s="434" t="s">
        <v>3233</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15">
      <c r="A232" s="162"/>
      <c r="B232" s="163"/>
      <c r="C232" s="213"/>
      <c r="D232" s="213"/>
      <c r="E232" s="213"/>
      <c r="F232" s="951"/>
      <c r="G232" s="634"/>
      <c r="H232" s="687"/>
      <c r="I232" s="221"/>
      <c r="J232" s="227"/>
      <c r="K232" s="222"/>
      <c r="L232" s="597"/>
      <c r="M232" s="594"/>
      <c r="N232" s="181" t="s">
        <v>3436</v>
      </c>
      <c r="O232" s="172"/>
      <c r="P232" s="173"/>
      <c r="Q232" s="174"/>
      <c r="R232" s="174"/>
      <c r="S232" s="174"/>
      <c r="T232" s="174"/>
      <c r="U232" s="175"/>
      <c r="V232" s="173"/>
      <c r="W232" s="176"/>
      <c r="X232" s="175"/>
    </row>
    <row r="233" spans="1:24" ht="16.5" customHeight="1" x14ac:dyDescent="0.15">
      <c r="A233" s="148">
        <v>5</v>
      </c>
      <c r="B233" s="995" t="s">
        <v>3346</v>
      </c>
      <c r="C233" s="150" t="s">
        <v>931</v>
      </c>
      <c r="D233" s="150" t="s">
        <v>28</v>
      </c>
      <c r="E233" s="150">
        <v>51</v>
      </c>
      <c r="F233" s="572" t="s">
        <v>3774</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15">
      <c r="A234" s="162"/>
      <c r="B234" s="163"/>
      <c r="C234" s="164"/>
      <c r="D234" s="164"/>
      <c r="E234" s="164"/>
      <c r="F234" s="433"/>
      <c r="G234" s="632"/>
      <c r="H234" s="686"/>
      <c r="I234" s="166"/>
      <c r="J234" s="167"/>
      <c r="K234" s="168"/>
      <c r="L234" s="593"/>
      <c r="M234" s="594"/>
      <c r="N234" s="171" t="s">
        <v>3352</v>
      </c>
      <c r="O234" s="172"/>
      <c r="P234" s="173"/>
      <c r="Q234" s="174"/>
      <c r="R234" s="174"/>
      <c r="S234" s="174"/>
      <c r="T234" s="174"/>
      <c r="U234" s="175"/>
      <c r="V234" s="173"/>
      <c r="W234" s="176"/>
      <c r="X234" s="175"/>
    </row>
    <row r="235" spans="1:24" ht="16.5" customHeight="1" x14ac:dyDescent="0.15">
      <c r="A235" s="148">
        <v>6</v>
      </c>
      <c r="B235" s="149" t="s">
        <v>3251</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15">
      <c r="A236" s="162"/>
      <c r="B236" s="163"/>
      <c r="C236" s="164"/>
      <c r="D236" s="164"/>
      <c r="E236" s="164"/>
      <c r="F236" s="433"/>
      <c r="G236" s="632"/>
      <c r="H236" s="686"/>
      <c r="I236" s="166"/>
      <c r="J236" s="167"/>
      <c r="K236" s="168"/>
      <c r="L236" s="593"/>
      <c r="M236" s="594"/>
      <c r="N236" s="181" t="s">
        <v>3361</v>
      </c>
      <c r="O236" s="172"/>
      <c r="P236" s="173"/>
      <c r="Q236" s="174"/>
      <c r="R236" s="174"/>
      <c r="S236" s="174"/>
      <c r="T236" s="174"/>
      <c r="U236" s="175"/>
      <c r="V236" s="173"/>
      <c r="W236" s="176"/>
      <c r="X236" s="175"/>
    </row>
    <row r="237" spans="1:24" ht="16.5" customHeight="1" x14ac:dyDescent="0.15">
      <c r="A237" s="148">
        <v>6</v>
      </c>
      <c r="B237" s="149" t="s">
        <v>3252</v>
      </c>
      <c r="C237" s="150" t="s">
        <v>940</v>
      </c>
      <c r="D237" s="150" t="s">
        <v>64</v>
      </c>
      <c r="E237" s="150">
        <v>19</v>
      </c>
      <c r="F237" s="434" t="s">
        <v>3274</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15">
      <c r="A238" s="192"/>
      <c r="B238" s="212"/>
      <c r="C238" s="213"/>
      <c r="D238" s="213"/>
      <c r="E238" s="213"/>
      <c r="F238" s="431" t="s">
        <v>3275</v>
      </c>
      <c r="G238" s="634"/>
      <c r="H238" s="687"/>
      <c r="I238" s="221"/>
      <c r="J238" s="227"/>
      <c r="K238" s="337"/>
      <c r="L238" s="597"/>
      <c r="M238" s="598"/>
      <c r="N238" s="183" t="s">
        <v>3352</v>
      </c>
      <c r="O238" s="191"/>
      <c r="P238" s="196"/>
      <c r="Q238" s="194"/>
      <c r="R238" s="194"/>
      <c r="S238" s="194"/>
      <c r="T238" s="194"/>
      <c r="U238" s="195"/>
      <c r="V238" s="196"/>
      <c r="W238" s="197"/>
      <c r="X238" s="195"/>
    </row>
    <row r="239" spans="1:24" ht="16.5" customHeight="1" x14ac:dyDescent="0.15">
      <c r="A239" s="162"/>
      <c r="B239" s="163"/>
      <c r="C239" s="164"/>
      <c r="D239" s="164"/>
      <c r="E239" s="164"/>
      <c r="F239" s="432" t="s">
        <v>3276</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15">
      <c r="A240" s="148">
        <v>7</v>
      </c>
      <c r="B240" s="149" t="s">
        <v>3254</v>
      </c>
      <c r="C240" s="150" t="s">
        <v>931</v>
      </c>
      <c r="D240" s="150" t="s">
        <v>89</v>
      </c>
      <c r="E240" s="150">
        <v>35</v>
      </c>
      <c r="F240" s="454" t="s">
        <v>3234</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15">
      <c r="A241" s="192"/>
      <c r="B241" s="212"/>
      <c r="C241" s="213"/>
      <c r="D241" s="213"/>
      <c r="E241" s="213"/>
      <c r="F241" s="439"/>
      <c r="G241" s="634"/>
      <c r="H241" s="687"/>
      <c r="I241" s="166"/>
      <c r="J241" s="167"/>
      <c r="K241" s="180"/>
      <c r="L241" s="597"/>
      <c r="M241" s="598"/>
      <c r="N241" s="171" t="s">
        <v>3352</v>
      </c>
      <c r="O241" s="191"/>
      <c r="P241" s="196"/>
      <c r="Q241" s="194"/>
      <c r="R241" s="194"/>
      <c r="S241" s="194"/>
      <c r="T241" s="194"/>
      <c r="U241" s="195"/>
      <c r="V241" s="196"/>
      <c r="W241" s="197"/>
      <c r="X241" s="195"/>
    </row>
    <row r="242" spans="1:24" ht="16.5" customHeight="1" x14ac:dyDescent="0.15">
      <c r="A242" s="148">
        <v>8</v>
      </c>
      <c r="B242" s="149">
        <v>7</v>
      </c>
      <c r="C242" s="150" t="s">
        <v>926</v>
      </c>
      <c r="D242" s="150" t="s">
        <v>73</v>
      </c>
      <c r="E242" s="150">
        <v>21</v>
      </c>
      <c r="F242" s="434" t="s">
        <v>3235</v>
      </c>
      <c r="G242" s="633"/>
      <c r="H242" s="685">
        <v>44936</v>
      </c>
      <c r="I242" s="177"/>
      <c r="J242" s="178"/>
      <c r="K242" s="179"/>
      <c r="L242" s="591">
        <v>10000</v>
      </c>
      <c r="M242" s="592">
        <v>10000</v>
      </c>
      <c r="N242" s="156">
        <v>-10000</v>
      </c>
      <c r="O242" s="157"/>
      <c r="P242" s="158"/>
      <c r="Q242" s="159"/>
      <c r="R242" s="159"/>
      <c r="S242" s="159"/>
      <c r="T242" s="1165">
        <v>29600</v>
      </c>
      <c r="U242" s="160"/>
      <c r="V242" s="158">
        <v>39600</v>
      </c>
      <c r="W242" s="161"/>
      <c r="X242" s="160"/>
    </row>
    <row r="243" spans="1:24" ht="16.5" customHeight="1" x14ac:dyDescent="0.15">
      <c r="A243" s="162"/>
      <c r="B243" s="163"/>
      <c r="C243" s="164"/>
      <c r="D243" s="164"/>
      <c r="E243" s="164"/>
      <c r="F243" s="433"/>
      <c r="G243" s="632"/>
      <c r="H243" s="686">
        <v>44986</v>
      </c>
      <c r="I243" s="166"/>
      <c r="J243" s="167"/>
      <c r="K243" s="168"/>
      <c r="L243" s="593"/>
      <c r="M243" s="594"/>
      <c r="N243" s="181" t="s">
        <v>3436</v>
      </c>
      <c r="O243" s="172"/>
      <c r="P243" s="173"/>
      <c r="Q243" s="174"/>
      <c r="R243" s="174"/>
      <c r="S243" s="174"/>
      <c r="T243" s="174"/>
      <c r="U243" s="175"/>
      <c r="V243" s="173"/>
      <c r="W243" s="176"/>
      <c r="X243" s="175"/>
    </row>
    <row r="244" spans="1:24" ht="16.5" customHeight="1" x14ac:dyDescent="0.15">
      <c r="A244" s="148">
        <v>9</v>
      </c>
      <c r="B244" s="149" t="s">
        <v>3224</v>
      </c>
      <c r="C244" s="1004" t="s">
        <v>3265</v>
      </c>
      <c r="D244" s="150" t="s">
        <v>73</v>
      </c>
      <c r="E244" s="150">
        <v>20</v>
      </c>
      <c r="F244" s="434" t="s">
        <v>3255</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15">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15">
      <c r="A246" s="148">
        <v>9</v>
      </c>
      <c r="B246" s="149" t="s">
        <v>3256</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15">
      <c r="A247" s="192"/>
      <c r="B247" s="212"/>
      <c r="C247" s="213"/>
      <c r="D247" s="213"/>
      <c r="E247" s="213"/>
      <c r="F247" s="439"/>
      <c r="G247" s="634"/>
      <c r="H247" s="687"/>
      <c r="I247" s="166"/>
      <c r="J247" s="223"/>
      <c r="K247" s="168"/>
      <c r="L247" s="597"/>
      <c r="M247" s="598"/>
      <c r="N247" s="171" t="s">
        <v>3361</v>
      </c>
      <c r="O247" s="191"/>
      <c r="P247" s="196"/>
      <c r="Q247" s="194"/>
      <c r="R247" s="194"/>
      <c r="S247" s="194"/>
      <c r="T247" s="194"/>
      <c r="U247" s="195"/>
      <c r="V247" s="196"/>
      <c r="W247" s="197"/>
      <c r="X247" s="195"/>
    </row>
    <row r="248" spans="1:24" ht="16.5" customHeight="1" x14ac:dyDescent="0.15">
      <c r="A248" s="148">
        <v>9</v>
      </c>
      <c r="B248" s="149" t="s">
        <v>3205</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15">
      <c r="A249" s="162"/>
      <c r="B249" s="163"/>
      <c r="C249" s="164"/>
      <c r="D249" s="164"/>
      <c r="E249" s="164"/>
      <c r="F249" s="432" t="s">
        <v>3277</v>
      </c>
      <c r="G249" s="632"/>
      <c r="H249" s="686"/>
      <c r="I249" s="166"/>
      <c r="J249" s="167"/>
      <c r="K249" s="224"/>
      <c r="L249" s="593"/>
      <c r="M249" s="594"/>
      <c r="N249" s="181" t="s">
        <v>3436</v>
      </c>
      <c r="O249" s="172"/>
      <c r="P249" s="173"/>
      <c r="Q249" s="174"/>
      <c r="R249" s="174"/>
      <c r="S249" s="174"/>
      <c r="T249" s="174"/>
      <c r="U249" s="175"/>
      <c r="V249" s="173"/>
      <c r="W249" s="176"/>
      <c r="X249" s="175"/>
    </row>
    <row r="250" spans="1:24" ht="16.5" customHeight="1" x14ac:dyDescent="0.15">
      <c r="A250" s="148">
        <v>10</v>
      </c>
      <c r="B250" s="149" t="s">
        <v>3258</v>
      </c>
      <c r="C250" s="150" t="s">
        <v>997</v>
      </c>
      <c r="D250" s="150" t="s">
        <v>73</v>
      </c>
      <c r="E250" s="150">
        <v>22</v>
      </c>
      <c r="F250" s="434" t="s">
        <v>3262</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15">
      <c r="A251" s="162"/>
      <c r="B251" s="163"/>
      <c r="C251" s="164"/>
      <c r="D251" s="164"/>
      <c r="E251" s="164"/>
      <c r="F251" s="1003" t="s">
        <v>3263</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15">
      <c r="A253" s="162"/>
      <c r="B253" s="163"/>
      <c r="C253" s="164"/>
      <c r="D253" s="164" t="s">
        <v>1008</v>
      </c>
      <c r="E253" s="164"/>
      <c r="F253" s="456"/>
      <c r="G253" s="632"/>
      <c r="H253" s="686"/>
      <c r="I253" s="166"/>
      <c r="J253" s="167"/>
      <c r="K253" s="168"/>
      <c r="L253" s="593"/>
      <c r="M253" s="594"/>
      <c r="N253" s="181" t="s">
        <v>3361</v>
      </c>
      <c r="O253" s="172"/>
      <c r="P253" s="173"/>
      <c r="Q253" s="174"/>
      <c r="R253" s="174"/>
      <c r="S253" s="174"/>
      <c r="T253" s="174"/>
      <c r="U253" s="175"/>
      <c r="V253" s="173"/>
      <c r="W253" s="176"/>
      <c r="X253" s="175"/>
    </row>
    <row r="254" spans="1:24" ht="16.5" customHeight="1" x14ac:dyDescent="0.15">
      <c r="A254" s="148">
        <v>10</v>
      </c>
      <c r="B254" s="149" t="s">
        <v>3257</v>
      </c>
      <c r="C254" s="150" t="s">
        <v>3245</v>
      </c>
      <c r="D254" s="150" t="s">
        <v>32</v>
      </c>
      <c r="E254" s="150">
        <v>72</v>
      </c>
      <c r="F254" s="454" t="s">
        <v>3278</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15">
      <c r="A255" s="1002"/>
      <c r="B255" s="163"/>
      <c r="C255" s="164"/>
      <c r="D255" s="164"/>
      <c r="E255" s="164"/>
      <c r="F255" s="461">
        <v>30000</v>
      </c>
      <c r="G255" s="632"/>
      <c r="H255" s="686"/>
      <c r="I255" s="463"/>
      <c r="J255" s="464"/>
      <c r="K255" s="465"/>
      <c r="L255" s="593"/>
      <c r="M255" s="594"/>
      <c r="N255" s="594" t="s">
        <v>3361</v>
      </c>
      <c r="O255" s="172"/>
      <c r="P255" s="173"/>
      <c r="Q255" s="174"/>
      <c r="R255" s="174"/>
      <c r="S255" s="174"/>
      <c r="T255" s="174"/>
      <c r="U255" s="175"/>
      <c r="V255" s="173"/>
      <c r="W255" s="176"/>
      <c r="X255" s="175"/>
    </row>
    <row r="256" spans="1:24" ht="16.5" customHeight="1" x14ac:dyDescent="0.15">
      <c r="A256" s="192">
        <v>10</v>
      </c>
      <c r="B256" s="212" t="s">
        <v>3259</v>
      </c>
      <c r="C256" s="213" t="s">
        <v>931</v>
      </c>
      <c r="D256" s="213" t="s">
        <v>73</v>
      </c>
      <c r="E256" s="213">
        <v>20</v>
      </c>
      <c r="F256" s="431" t="s">
        <v>3260</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15">
      <c r="A257" s="192"/>
      <c r="B257" s="212"/>
      <c r="C257" s="213"/>
      <c r="D257" s="213"/>
      <c r="E257" s="213"/>
      <c r="F257" s="431" t="s">
        <v>3261</v>
      </c>
      <c r="G257" s="634"/>
      <c r="H257" s="687"/>
      <c r="I257" s="166"/>
      <c r="J257" s="167"/>
      <c r="K257" s="222"/>
      <c r="L257" s="597"/>
      <c r="M257" s="598"/>
      <c r="N257" s="181" t="s">
        <v>3436</v>
      </c>
      <c r="O257" s="191"/>
      <c r="P257" s="196"/>
      <c r="Q257" s="194"/>
      <c r="R257" s="194"/>
      <c r="S257" s="194"/>
      <c r="T257" s="194"/>
      <c r="U257" s="195"/>
      <c r="V257" s="196"/>
      <c r="W257" s="197"/>
      <c r="X257" s="195"/>
    </row>
    <row r="258" spans="1:24" ht="16.5" customHeight="1" x14ac:dyDescent="0.15">
      <c r="A258" s="225">
        <v>10</v>
      </c>
      <c r="B258" s="226"/>
      <c r="C258" s="150"/>
      <c r="D258" s="150"/>
      <c r="E258" s="150"/>
      <c r="F258" s="573" t="s">
        <v>3155</v>
      </c>
      <c r="G258" s="633"/>
      <c r="H258" s="692"/>
      <c r="I258" s="137"/>
      <c r="J258" s="138"/>
      <c r="K258" s="993" t="s">
        <v>1924</v>
      </c>
      <c r="L258" s="591"/>
      <c r="M258" s="592"/>
      <c r="N258" s="156"/>
      <c r="O258" s="157"/>
      <c r="P258" s="158"/>
      <c r="Q258" s="159"/>
      <c r="R258" s="159"/>
      <c r="S258" s="159"/>
      <c r="T258" s="159"/>
      <c r="U258" s="160"/>
      <c r="V258" s="158"/>
      <c r="W258" s="161"/>
      <c r="X258" s="160"/>
    </row>
    <row r="259" spans="1:24" ht="16.5" customHeight="1" x14ac:dyDescent="0.15">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15">
      <c r="A260" s="148">
        <v>10</v>
      </c>
      <c r="B260" s="149" t="s">
        <v>3241</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15">
      <c r="A261" s="162"/>
      <c r="B261" s="163"/>
      <c r="C261" s="164"/>
      <c r="D261" s="164"/>
      <c r="E261" s="164"/>
      <c r="F261" s="433"/>
      <c r="G261" s="632"/>
      <c r="H261" s="686"/>
      <c r="I261" s="166"/>
      <c r="J261" s="167"/>
      <c r="K261" s="168"/>
      <c r="L261" s="593"/>
      <c r="M261" s="594"/>
      <c r="N261" s="181" t="s">
        <v>3361</v>
      </c>
      <c r="O261" s="172"/>
      <c r="P261" s="173"/>
      <c r="Q261" s="174"/>
      <c r="R261" s="174"/>
      <c r="S261" s="174"/>
      <c r="T261" s="174"/>
      <c r="U261" s="175"/>
      <c r="V261" s="173"/>
      <c r="W261" s="176"/>
      <c r="X261" s="175"/>
    </row>
    <row r="262" spans="1:24" ht="16.5" customHeight="1" x14ac:dyDescent="0.15">
      <c r="A262" s="148">
        <v>11</v>
      </c>
      <c r="B262" s="149" t="s">
        <v>3264</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15">
      <c r="A263" s="162"/>
      <c r="B263" s="163"/>
      <c r="C263" s="164"/>
      <c r="D263" s="164"/>
      <c r="E263" s="164"/>
      <c r="F263" s="456"/>
      <c r="G263" s="632"/>
      <c r="H263" s="686"/>
      <c r="I263" s="166"/>
      <c r="J263" s="167"/>
      <c r="K263" s="168"/>
      <c r="L263" s="593"/>
      <c r="M263" s="594"/>
      <c r="N263" s="181" t="s">
        <v>3442</v>
      </c>
      <c r="O263" s="172"/>
      <c r="P263" s="173"/>
      <c r="Q263" s="174"/>
      <c r="R263" s="174"/>
      <c r="S263" s="174"/>
      <c r="T263" s="174"/>
      <c r="U263" s="175"/>
      <c r="V263" s="173"/>
      <c r="W263" s="176"/>
      <c r="X263" s="175"/>
    </row>
    <row r="264" spans="1:24" ht="16.5" customHeight="1" x14ac:dyDescent="0.15">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15">
      <c r="A266" s="148">
        <v>11</v>
      </c>
      <c r="B266" s="149" t="s">
        <v>3266</v>
      </c>
      <c r="C266" s="150" t="s">
        <v>940</v>
      </c>
      <c r="D266" s="150" t="s">
        <v>73</v>
      </c>
      <c r="E266" s="150">
        <v>24</v>
      </c>
      <c r="F266" s="434" t="s">
        <v>3267</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2" t="s">
        <v>3268</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11</v>
      </c>
      <c r="B268" s="149" t="s">
        <v>3269</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15">
      <c r="A269" s="162"/>
      <c r="B269" s="163"/>
      <c r="C269" s="164"/>
      <c r="D269" s="164"/>
      <c r="E269" s="164"/>
      <c r="F269" s="433"/>
      <c r="G269" s="632"/>
      <c r="H269" s="686"/>
      <c r="I269" s="166"/>
      <c r="J269" s="167"/>
      <c r="K269" s="168"/>
      <c r="L269" s="593"/>
      <c r="M269" s="594"/>
      <c r="N269" s="181" t="s">
        <v>3442</v>
      </c>
      <c r="O269" s="172"/>
      <c r="P269" s="173"/>
      <c r="Q269" s="174"/>
      <c r="R269" s="174"/>
      <c r="S269" s="174"/>
      <c r="T269" s="174"/>
      <c r="U269" s="175"/>
      <c r="V269" s="173"/>
      <c r="W269" s="176"/>
      <c r="X269" s="175"/>
    </row>
    <row r="270" spans="1:24" ht="16.5" customHeight="1" x14ac:dyDescent="0.15">
      <c r="A270" s="148">
        <v>11</v>
      </c>
      <c r="B270" s="149" t="s">
        <v>3269</v>
      </c>
      <c r="C270" s="150" t="s">
        <v>3245</v>
      </c>
      <c r="D270" s="150" t="s">
        <v>32</v>
      </c>
      <c r="E270" s="150">
        <v>71</v>
      </c>
      <c r="F270" s="454" t="s">
        <v>3279</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15">
      <c r="A271" s="162"/>
      <c r="B271" s="163"/>
      <c r="C271" s="164"/>
      <c r="D271" s="164"/>
      <c r="E271" s="164"/>
      <c r="F271" s="461">
        <v>10000</v>
      </c>
      <c r="G271" s="632"/>
      <c r="H271" s="686"/>
      <c r="I271" s="463"/>
      <c r="J271" s="464"/>
      <c r="K271" s="465"/>
      <c r="L271" s="593"/>
      <c r="M271" s="594"/>
      <c r="N271" s="181" t="s">
        <v>3436</v>
      </c>
      <c r="O271" s="172"/>
      <c r="P271" s="228"/>
      <c r="Q271" s="170"/>
      <c r="R271" s="174"/>
      <c r="S271" s="174"/>
      <c r="T271" s="174"/>
      <c r="U271" s="175"/>
      <c r="V271" s="173"/>
      <c r="W271" s="176"/>
      <c r="X271" s="175"/>
    </row>
    <row r="272" spans="1:24" ht="16.5" customHeight="1" x14ac:dyDescent="0.15">
      <c r="A272" s="148"/>
      <c r="B272" s="1045" t="s">
        <v>3280</v>
      </c>
      <c r="C272" s="150"/>
      <c r="D272" s="150" t="s">
        <v>28</v>
      </c>
      <c r="E272" s="150">
        <v>52</v>
      </c>
      <c r="F272" s="572" t="s">
        <v>3236</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15">
      <c r="A273" s="162"/>
      <c r="B273" s="163"/>
      <c r="C273" s="164"/>
      <c r="D273" s="164"/>
      <c r="E273" s="164"/>
      <c r="F273" s="433"/>
      <c r="G273" s="632"/>
      <c r="H273" s="686"/>
      <c r="I273" s="166"/>
      <c r="J273" s="167"/>
      <c r="K273" s="168"/>
      <c r="L273" s="593"/>
      <c r="M273" s="594"/>
      <c r="N273" s="181" t="s">
        <v>3436</v>
      </c>
      <c r="O273" s="172"/>
      <c r="P273" s="173"/>
      <c r="Q273" s="174"/>
      <c r="R273" s="174"/>
      <c r="S273" s="174"/>
      <c r="T273" s="174"/>
      <c r="U273" s="175"/>
      <c r="V273" s="173"/>
      <c r="W273" s="176"/>
      <c r="X273" s="175"/>
    </row>
    <row r="274" spans="1:24" ht="16.5" customHeight="1" x14ac:dyDescent="0.15">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15">
      <c r="A275" s="192"/>
      <c r="B275" s="212"/>
      <c r="C275" s="213"/>
      <c r="D275" s="213"/>
      <c r="E275" s="213"/>
      <c r="F275" s="439"/>
      <c r="G275" s="634"/>
      <c r="H275" s="687"/>
      <c r="I275" s="221"/>
      <c r="J275" s="227"/>
      <c r="K275" s="222"/>
      <c r="L275" s="597"/>
      <c r="M275" s="598"/>
      <c r="N275" s="183" t="s">
        <v>3436</v>
      </c>
      <c r="O275" s="191"/>
      <c r="P275" s="196"/>
      <c r="Q275" s="194"/>
      <c r="R275" s="194"/>
      <c r="S275" s="194"/>
      <c r="T275" s="194"/>
      <c r="U275" s="195"/>
      <c r="V275" s="196"/>
      <c r="W275" s="197"/>
      <c r="X275" s="195"/>
    </row>
    <row r="276" spans="1:24" ht="16.5" customHeight="1" x14ac:dyDescent="0.15">
      <c r="A276" s="1005"/>
      <c r="B276" s="1039"/>
      <c r="C276" s="1006"/>
      <c r="D276" s="1041"/>
      <c r="E276" s="1006"/>
      <c r="F276" s="1043"/>
      <c r="G276" s="1031"/>
      <c r="H276" s="1035"/>
      <c r="I276" s="1037"/>
      <c r="J276" s="1032"/>
      <c r="K276" s="1007"/>
      <c r="L276" s="1021"/>
      <c r="M276" s="1027"/>
      <c r="N276" s="1008"/>
      <c r="O276" s="1029"/>
      <c r="P276" s="1009"/>
      <c r="Q276" s="1023"/>
      <c r="R276" s="1025"/>
      <c r="S276" s="1009"/>
      <c r="T276" s="1025"/>
      <c r="U276" s="1009"/>
      <c r="V276" s="1015"/>
      <c r="W276" s="1019"/>
      <c r="X276" s="1016"/>
    </row>
    <row r="277" spans="1:24" ht="16.5" customHeight="1" x14ac:dyDescent="0.15">
      <c r="A277" s="1010"/>
      <c r="B277" s="1040"/>
      <c r="C277" s="1011"/>
      <c r="D277" s="1042"/>
      <c r="E277" s="1011"/>
      <c r="F277" s="1044"/>
      <c r="G277" s="1033"/>
      <c r="H277" s="1036"/>
      <c r="I277" s="1038"/>
      <c r="J277" s="1034"/>
      <c r="K277" s="1012"/>
      <c r="L277" s="1022"/>
      <c r="M277" s="1028"/>
      <c r="N277" s="1013"/>
      <c r="O277" s="1030"/>
      <c r="P277" s="1014"/>
      <c r="Q277" s="1024"/>
      <c r="R277" s="1026"/>
      <c r="S277" s="1014"/>
      <c r="T277" s="1026"/>
      <c r="U277" s="1014"/>
      <c r="V277" s="1017"/>
      <c r="W277" s="1020"/>
      <c r="X277" s="1018"/>
    </row>
    <row r="278" spans="1:24" ht="16.5" customHeight="1" x14ac:dyDescent="0.15">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15">
      <c r="A279" s="162"/>
      <c r="B279" s="163"/>
      <c r="C279" s="164"/>
      <c r="D279" s="164"/>
      <c r="E279" s="164"/>
      <c r="F279" s="461">
        <v>10000</v>
      </c>
      <c r="G279" s="632"/>
      <c r="H279" s="686"/>
      <c r="I279" s="166"/>
      <c r="J279" s="167"/>
      <c r="K279" s="224"/>
      <c r="L279" s="593"/>
      <c r="M279" s="594"/>
      <c r="N279" s="181" t="s">
        <v>3442</v>
      </c>
      <c r="O279" s="172"/>
      <c r="P279" s="173"/>
      <c r="Q279" s="174"/>
      <c r="R279" s="174"/>
      <c r="S279" s="174"/>
      <c r="T279" s="174"/>
      <c r="U279" s="175"/>
      <c r="V279" s="173"/>
      <c r="W279" s="176"/>
      <c r="X279" s="175"/>
    </row>
    <row r="280" spans="1:24" ht="16.5" customHeight="1" x14ac:dyDescent="0.15">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
      <c r="A282" s="1387" t="s">
        <v>3140</v>
      </c>
      <c r="B282" s="1388"/>
      <c r="C282" s="1389" t="s">
        <v>899</v>
      </c>
      <c r="D282" s="1392" t="s">
        <v>900</v>
      </c>
      <c r="E282" s="809"/>
      <c r="F282" s="1395" t="s">
        <v>901</v>
      </c>
      <c r="G282" s="1398" t="s">
        <v>1923</v>
      </c>
      <c r="H282" s="1401" t="s">
        <v>903</v>
      </c>
      <c r="I282" s="580"/>
      <c r="J282" s="581"/>
      <c r="K282" s="1404" t="s">
        <v>904</v>
      </c>
      <c r="L282" s="1411" t="s">
        <v>3111</v>
      </c>
      <c r="M282" s="588" t="s">
        <v>906</v>
      </c>
      <c r="N282" s="134">
        <f>M284+N284</f>
        <v>0</v>
      </c>
      <c r="O282" s="1409" t="s">
        <v>907</v>
      </c>
      <c r="P282" s="1369" t="s">
        <v>908</v>
      </c>
      <c r="Q282" s="1371" t="s">
        <v>909</v>
      </c>
      <c r="R282" s="1373" t="s">
        <v>910</v>
      </c>
      <c r="S282" s="136" t="s">
        <v>910</v>
      </c>
      <c r="T282" s="1373" t="s">
        <v>911</v>
      </c>
      <c r="U282" s="1375" t="s">
        <v>912</v>
      </c>
      <c r="V282" s="1377" t="s">
        <v>913</v>
      </c>
      <c r="W282" s="1379" t="s">
        <v>914</v>
      </c>
      <c r="X282" s="1381" t="s">
        <v>915</v>
      </c>
    </row>
    <row r="283" spans="1:24" ht="16.5" customHeight="1" x14ac:dyDescent="0.15">
      <c r="A283" s="1383" t="s">
        <v>916</v>
      </c>
      <c r="B283" s="1385" t="s">
        <v>917</v>
      </c>
      <c r="C283" s="1390"/>
      <c r="D283" s="1393"/>
      <c r="E283" s="810" t="s">
        <v>2577</v>
      </c>
      <c r="F283" s="1396"/>
      <c r="G283" s="1399"/>
      <c r="H283" s="1402"/>
      <c r="I283" s="582" t="s">
        <v>918</v>
      </c>
      <c r="J283" s="583" t="s">
        <v>919</v>
      </c>
      <c r="K283" s="1405"/>
      <c r="L283" s="1412"/>
      <c r="M283" s="589" t="s">
        <v>920</v>
      </c>
      <c r="N283" s="141" t="s">
        <v>921</v>
      </c>
      <c r="O283" s="1410"/>
      <c r="P283" s="1370"/>
      <c r="Q283" s="1372"/>
      <c r="R283" s="1374"/>
      <c r="S283" s="140" t="s">
        <v>922</v>
      </c>
      <c r="T283" s="1374"/>
      <c r="U283" s="1376"/>
      <c r="V283" s="1378"/>
      <c r="W283" s="1380"/>
      <c r="X283" s="1382"/>
    </row>
    <row r="284" spans="1:24" ht="16.5" customHeight="1" thickBot="1" x14ac:dyDescent="0.2">
      <c r="A284" s="1384"/>
      <c r="B284" s="1386"/>
      <c r="C284" s="1391"/>
      <c r="D284" s="1394"/>
      <c r="E284" s="811"/>
      <c r="F284" s="1397"/>
      <c r="G284" s="1400"/>
      <c r="H284" s="1403"/>
      <c r="I284" s="584" t="s">
        <v>923</v>
      </c>
      <c r="J284" s="585" t="s">
        <v>924</v>
      </c>
      <c r="K284" s="1406"/>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15">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15">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15">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15">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15">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15">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15">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3"/>
      <c r="W291" s="161"/>
      <c r="X291" s="160"/>
    </row>
    <row r="292" spans="1:24" ht="16.5" customHeight="1" x14ac:dyDescent="0.15">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15">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15">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15">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15">
      <c r="A296" s="1131"/>
      <c r="B296" s="1132"/>
      <c r="C296" s="1141"/>
      <c r="D296" s="1141"/>
      <c r="E296" s="1141"/>
      <c r="F296" s="1156"/>
      <c r="G296" s="1157"/>
      <c r="H296" s="1134"/>
      <c r="I296" s="994"/>
      <c r="J296" s="1135"/>
      <c r="K296" s="1136"/>
      <c r="L296" s="593"/>
      <c r="M296" s="1028"/>
      <c r="N296" s="1138"/>
      <c r="O296" s="1158"/>
      <c r="P296" s="1139"/>
      <c r="Q296" s="1026"/>
      <c r="R296" s="1026"/>
      <c r="S296" s="1026"/>
      <c r="T296" s="1026"/>
      <c r="U296" s="1140"/>
      <c r="V296" s="1139"/>
      <c r="W296" s="1020"/>
      <c r="X296" s="1140"/>
    </row>
    <row r="297" spans="1:24" ht="16.5" customHeight="1" x14ac:dyDescent="0.15">
      <c r="A297" s="186"/>
      <c r="B297" s="187"/>
      <c r="C297" s="213" t="s">
        <v>931</v>
      </c>
      <c r="D297" s="213" t="s">
        <v>4</v>
      </c>
      <c r="E297" s="213"/>
      <c r="F297" s="574" t="s">
        <v>3148</v>
      </c>
      <c r="G297" s="634"/>
      <c r="H297" s="1257"/>
      <c r="I297" s="991"/>
      <c r="J297" s="154"/>
      <c r="K297" s="1258" t="s">
        <v>1924</v>
      </c>
      <c r="L297" s="597"/>
      <c r="M297" s="598"/>
      <c r="N297" s="183"/>
      <c r="O297" s="191"/>
      <c r="P297" s="196"/>
      <c r="Q297" s="194"/>
      <c r="R297" s="194"/>
      <c r="S297" s="194"/>
      <c r="T297" s="194"/>
      <c r="U297" s="195"/>
      <c r="V297" s="196"/>
      <c r="W297" s="197"/>
      <c r="X297" s="195"/>
    </row>
    <row r="298" spans="1:24" ht="16.5" customHeight="1" x14ac:dyDescent="0.15">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15">
      <c r="A299" s="192">
        <v>8</v>
      </c>
      <c r="B299" s="212" t="s">
        <v>3223</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15">
      <c r="A300" s="162"/>
      <c r="B300" s="163"/>
      <c r="C300" s="164"/>
      <c r="D300" s="164"/>
      <c r="E300" s="164"/>
      <c r="F300" s="456"/>
      <c r="G300" s="632"/>
      <c r="H300" s="686"/>
      <c r="I300" s="166"/>
      <c r="J300" s="167"/>
      <c r="K300" s="168"/>
      <c r="L300" s="593"/>
      <c r="M300" s="594"/>
      <c r="N300" s="171" t="s">
        <v>3302</v>
      </c>
      <c r="O300" s="191"/>
      <c r="P300" s="173"/>
      <c r="Q300" s="174"/>
      <c r="R300" s="174"/>
      <c r="S300" s="174"/>
      <c r="T300" s="174"/>
      <c r="U300" s="175"/>
      <c r="V300" s="173"/>
      <c r="W300" s="176"/>
      <c r="X300" s="175"/>
    </row>
    <row r="301" spans="1:24" ht="16.5" customHeight="1" x14ac:dyDescent="0.15">
      <c r="A301" s="192">
        <v>7</v>
      </c>
      <c r="B301" s="212" t="s">
        <v>3224</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15">
      <c r="A302" s="162"/>
      <c r="B302" s="163"/>
      <c r="C302" s="164"/>
      <c r="D302" s="164"/>
      <c r="E302" s="164"/>
      <c r="F302" s="433"/>
      <c r="G302" s="632"/>
      <c r="H302" s="686"/>
      <c r="I302" s="166"/>
      <c r="J302" s="167"/>
      <c r="K302" s="168"/>
      <c r="L302" s="593"/>
      <c r="M302" s="594"/>
      <c r="N302" s="171" t="s">
        <v>3302</v>
      </c>
      <c r="O302" s="218"/>
      <c r="P302" s="169"/>
      <c r="Q302" s="174"/>
      <c r="R302" s="174"/>
      <c r="S302" s="170"/>
      <c r="T302" s="174"/>
      <c r="U302" s="175"/>
      <c r="V302" s="173"/>
      <c r="W302" s="176"/>
      <c r="X302" s="175"/>
    </row>
    <row r="303" spans="1:24" ht="16.5" customHeight="1" x14ac:dyDescent="0.15">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15">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15">
      <c r="A305" s="148"/>
      <c r="B305" s="149"/>
      <c r="C305" s="213" t="s">
        <v>926</v>
      </c>
      <c r="D305" s="150" t="s">
        <v>73</v>
      </c>
      <c r="E305" s="150">
        <v>17</v>
      </c>
      <c r="F305" s="434" t="s">
        <v>3283</v>
      </c>
      <c r="G305" s="633"/>
      <c r="H305" s="685"/>
      <c r="I305" s="153"/>
      <c r="J305" s="154"/>
      <c r="K305" s="155"/>
      <c r="L305" s="591">
        <v>10000</v>
      </c>
      <c r="M305" s="592"/>
      <c r="N305" s="156"/>
      <c r="O305" s="191"/>
      <c r="P305" s="158"/>
      <c r="Q305" s="159"/>
      <c r="R305" s="159"/>
      <c r="S305" s="159"/>
      <c r="T305" s="159"/>
      <c r="U305" s="160"/>
      <c r="V305" s="856"/>
      <c r="W305" s="161"/>
      <c r="X305" s="160"/>
    </row>
    <row r="306" spans="1:24" ht="16.5" customHeight="1" x14ac:dyDescent="0.15">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15">
      <c r="A308" s="220"/>
      <c r="B308" s="212"/>
      <c r="C308" s="213"/>
      <c r="D308" s="213"/>
      <c r="E308" s="213"/>
      <c r="F308" s="951"/>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15">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15">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15">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15">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15">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15">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15">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15">
      <c r="A318" s="148">
        <v>7</v>
      </c>
      <c r="B318" s="149" t="s">
        <v>3205</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15">
      <c r="A319" s="192"/>
      <c r="B319" s="212"/>
      <c r="C319" s="213"/>
      <c r="D319" s="213"/>
      <c r="E319" s="213"/>
      <c r="F319" s="439"/>
      <c r="G319" s="634"/>
      <c r="H319" s="687"/>
      <c r="I319" s="166"/>
      <c r="J319" s="167"/>
      <c r="K319" s="180"/>
      <c r="L319" s="597"/>
      <c r="M319" s="598"/>
      <c r="N319" s="171" t="s">
        <v>3302</v>
      </c>
      <c r="O319" s="191"/>
      <c r="P319" s="196"/>
      <c r="Q319" s="194"/>
      <c r="R319" s="194"/>
      <c r="S319" s="194"/>
      <c r="T319" s="194"/>
      <c r="U319" s="195"/>
      <c r="V319" s="196"/>
      <c r="W319" s="197"/>
      <c r="X319" s="195"/>
    </row>
    <row r="320" spans="1:24" ht="16.5" customHeight="1" x14ac:dyDescent="0.15">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5">
        <v>36000</v>
      </c>
      <c r="U320" s="160"/>
      <c r="V320" s="158">
        <v>46000</v>
      </c>
      <c r="W320" s="161"/>
      <c r="X320" s="160"/>
    </row>
    <row r="321" spans="1:24" ht="16.5" customHeight="1" x14ac:dyDescent="0.15">
      <c r="A321" s="162"/>
      <c r="B321" s="163"/>
      <c r="C321" s="164"/>
      <c r="D321" s="164"/>
      <c r="E321" s="164"/>
      <c r="F321" s="433"/>
      <c r="G321" s="632"/>
      <c r="H321" s="686">
        <v>44936</v>
      </c>
      <c r="I321" s="166"/>
      <c r="J321" s="167"/>
      <c r="K321" s="168"/>
      <c r="L321" s="593"/>
      <c r="M321" s="594"/>
      <c r="N321" s="181" t="s">
        <v>3436</v>
      </c>
      <c r="O321" s="172"/>
      <c r="P321" s="173"/>
      <c r="Q321" s="174"/>
      <c r="R321" s="174"/>
      <c r="S321" s="174"/>
      <c r="T321" s="174"/>
      <c r="U321" s="175"/>
      <c r="V321" s="173"/>
      <c r="W321" s="176"/>
      <c r="X321" s="175"/>
    </row>
    <row r="322" spans="1:24" ht="16.5" customHeight="1" x14ac:dyDescent="0.15">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15">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15">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15">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15">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15">
      <c r="A327" s="162"/>
      <c r="B327" s="163"/>
      <c r="C327" s="164"/>
      <c r="D327" s="164" t="s">
        <v>1008</v>
      </c>
      <c r="E327" s="164"/>
      <c r="F327" s="456"/>
      <c r="G327" s="632"/>
      <c r="H327" s="686"/>
      <c r="I327" s="166"/>
      <c r="J327" s="167"/>
      <c r="K327" s="168"/>
      <c r="L327" s="593"/>
      <c r="M327" s="594"/>
      <c r="N327" s="181" t="s">
        <v>3352</v>
      </c>
      <c r="O327" s="172"/>
      <c r="P327" s="173"/>
      <c r="Q327" s="174"/>
      <c r="R327" s="174"/>
      <c r="S327" s="174"/>
      <c r="T327" s="174"/>
      <c r="U327" s="175"/>
      <c r="V327" s="173"/>
      <c r="W327" s="176"/>
      <c r="X327" s="175"/>
    </row>
    <row r="328" spans="1:24" ht="16.5" customHeight="1" x14ac:dyDescent="0.15">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15">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12</v>
      </c>
      <c r="B332" s="149" t="s">
        <v>3238</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15">
      <c r="A333" s="162"/>
      <c r="B333" s="163"/>
      <c r="C333" s="164"/>
      <c r="D333" s="164"/>
      <c r="E333" s="164"/>
      <c r="F333" s="433"/>
      <c r="G333" s="632"/>
      <c r="H333" s="686"/>
      <c r="I333" s="166"/>
      <c r="J333" s="167"/>
      <c r="K333" s="168"/>
      <c r="L333" s="593"/>
      <c r="M333" s="594"/>
      <c r="N333" s="181" t="s">
        <v>3302</v>
      </c>
      <c r="O333" s="172"/>
      <c r="P333" s="173"/>
      <c r="Q333" s="174"/>
      <c r="R333" s="174"/>
      <c r="S333" s="174"/>
      <c r="T333" s="174"/>
      <c r="U333" s="175"/>
      <c r="V333" s="173"/>
      <c r="W333" s="176"/>
      <c r="X333" s="175"/>
    </row>
    <row r="334" spans="1:24" ht="16.5" customHeight="1" x14ac:dyDescent="0.15">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15">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15">
      <c r="A336" s="148">
        <v>11</v>
      </c>
      <c r="B336" s="149" t="s">
        <v>3222</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15">
      <c r="A337" s="162"/>
      <c r="B337" s="163"/>
      <c r="C337" s="164"/>
      <c r="D337" s="164"/>
      <c r="E337" s="164"/>
      <c r="F337" s="433"/>
      <c r="G337" s="632"/>
      <c r="H337" s="686"/>
      <c r="I337" s="166"/>
      <c r="J337" s="167"/>
      <c r="K337" s="168"/>
      <c r="L337" s="593"/>
      <c r="M337" s="594"/>
      <c r="N337" s="181" t="s">
        <v>3302</v>
      </c>
      <c r="O337" s="172"/>
      <c r="P337" s="173"/>
      <c r="Q337" s="174"/>
      <c r="R337" s="174"/>
      <c r="S337" s="174"/>
      <c r="T337" s="174"/>
      <c r="U337" s="175"/>
      <c r="V337" s="173"/>
      <c r="W337" s="176"/>
      <c r="X337" s="175"/>
    </row>
    <row r="338" spans="1:24" ht="16.5" customHeight="1" x14ac:dyDescent="0.15">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15">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15">
      <c r="A345" s="192"/>
      <c r="B345" s="212"/>
      <c r="C345" s="213"/>
      <c r="D345" s="213"/>
      <c r="E345" s="213"/>
      <c r="F345" s="439"/>
      <c r="G345" s="634"/>
      <c r="H345" s="687"/>
      <c r="I345" s="166"/>
      <c r="J345" s="167"/>
      <c r="K345" s="168"/>
      <c r="L345" s="597"/>
      <c r="M345" s="598"/>
      <c r="N345" s="181" t="s">
        <v>3352</v>
      </c>
      <c r="O345" s="191"/>
      <c r="P345" s="196"/>
      <c r="Q345" s="194"/>
      <c r="R345" s="194"/>
      <c r="S345" s="194"/>
      <c r="T345" s="194"/>
      <c r="U345" s="195"/>
      <c r="V345" s="196"/>
      <c r="W345" s="197"/>
      <c r="X345" s="195"/>
    </row>
    <row r="346" spans="1:24" ht="16.5" customHeight="1" x14ac:dyDescent="0.15">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15">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15">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15">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
      <c r="A354" s="1387" t="s">
        <v>2869</v>
      </c>
      <c r="B354" s="1388"/>
      <c r="C354" s="1389" t="s">
        <v>899</v>
      </c>
      <c r="D354" s="1392" t="s">
        <v>900</v>
      </c>
      <c r="E354" s="809"/>
      <c r="F354" s="1395" t="s">
        <v>901</v>
      </c>
      <c r="G354" s="1398" t="s">
        <v>1923</v>
      </c>
      <c r="H354" s="1401" t="s">
        <v>903</v>
      </c>
      <c r="I354" s="580"/>
      <c r="J354" s="581"/>
      <c r="K354" s="1404" t="s">
        <v>904</v>
      </c>
      <c r="L354" s="1411" t="s">
        <v>1623</v>
      </c>
      <c r="M354" s="588" t="s">
        <v>906</v>
      </c>
      <c r="N354" s="134">
        <f>M356+N356</f>
        <v>0</v>
      </c>
      <c r="O354" s="1409" t="s">
        <v>907</v>
      </c>
      <c r="P354" s="1369" t="s">
        <v>908</v>
      </c>
      <c r="Q354" s="1371" t="s">
        <v>909</v>
      </c>
      <c r="R354" s="1373" t="s">
        <v>910</v>
      </c>
      <c r="S354" s="136" t="s">
        <v>910</v>
      </c>
      <c r="T354" s="1373" t="s">
        <v>911</v>
      </c>
      <c r="U354" s="1375" t="s">
        <v>912</v>
      </c>
      <c r="V354" s="1377" t="s">
        <v>913</v>
      </c>
      <c r="W354" s="1379" t="s">
        <v>914</v>
      </c>
      <c r="X354" s="1381" t="s">
        <v>915</v>
      </c>
    </row>
    <row r="355" spans="1:24" ht="16.5" customHeight="1" x14ac:dyDescent="0.15">
      <c r="A355" s="1383" t="s">
        <v>916</v>
      </c>
      <c r="B355" s="1385" t="s">
        <v>917</v>
      </c>
      <c r="C355" s="1390"/>
      <c r="D355" s="1393"/>
      <c r="E355" s="810" t="s">
        <v>2577</v>
      </c>
      <c r="F355" s="1396"/>
      <c r="G355" s="1399"/>
      <c r="H355" s="1402"/>
      <c r="I355" s="582" t="s">
        <v>918</v>
      </c>
      <c r="J355" s="583" t="s">
        <v>919</v>
      </c>
      <c r="K355" s="1405"/>
      <c r="L355" s="1412"/>
      <c r="M355" s="589" t="s">
        <v>920</v>
      </c>
      <c r="N355" s="141" t="s">
        <v>921</v>
      </c>
      <c r="O355" s="1410"/>
      <c r="P355" s="1370"/>
      <c r="Q355" s="1372"/>
      <c r="R355" s="1374"/>
      <c r="S355" s="140" t="s">
        <v>922</v>
      </c>
      <c r="T355" s="1374"/>
      <c r="U355" s="1376"/>
      <c r="V355" s="1378"/>
      <c r="W355" s="1380"/>
      <c r="X355" s="1382"/>
    </row>
    <row r="356" spans="1:24" ht="16.5" customHeight="1" thickBot="1" x14ac:dyDescent="0.2">
      <c r="A356" s="1384"/>
      <c r="B356" s="1386"/>
      <c r="C356" s="1391"/>
      <c r="D356" s="1394"/>
      <c r="E356" s="811"/>
      <c r="F356" s="1397"/>
      <c r="G356" s="1400"/>
      <c r="H356" s="1403"/>
      <c r="I356" s="584" t="s">
        <v>923</v>
      </c>
      <c r="J356" s="585" t="s">
        <v>924</v>
      </c>
      <c r="K356" s="1406"/>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15">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15">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15">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15">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15">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15">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15">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3">
        <v>70600</v>
      </c>
      <c r="W363" s="161"/>
      <c r="X363" s="160"/>
    </row>
    <row r="364" spans="1:24" ht="16.5" customHeight="1" x14ac:dyDescent="0.15">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15">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15">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15">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15">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15">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15">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15">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15">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15">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15">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15">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15">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6"/>
      <c r="W377" s="161"/>
      <c r="X377" s="160"/>
      <c r="AC377" s="130">
        <v>50200</v>
      </c>
      <c r="AD377" s="130">
        <v>40000</v>
      </c>
    </row>
    <row r="378" spans="1:30" ht="16.5" customHeight="1" x14ac:dyDescent="0.15">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15">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15">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15">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15">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15">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15">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15">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15">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15">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15">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15">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15">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15">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15">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6"/>
      <c r="W392" s="161"/>
      <c r="X392" s="160"/>
    </row>
    <row r="393" spans="1:30" ht="16.5" customHeight="1" x14ac:dyDescent="0.15">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15">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15">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15">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15">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15">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15">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15">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15">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15">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15">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15">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15">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15">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15">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15">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15">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15">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15">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15">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15">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15">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15">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15">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15">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15">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15">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15">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15">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15">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
      <c r="A428" s="1387" t="s">
        <v>2812</v>
      </c>
      <c r="B428" s="1388"/>
      <c r="C428" s="1389" t="s">
        <v>899</v>
      </c>
      <c r="D428" s="1392" t="s">
        <v>900</v>
      </c>
      <c r="E428" s="809"/>
      <c r="F428" s="1395" t="s">
        <v>901</v>
      </c>
      <c r="G428" s="1398" t="s">
        <v>1923</v>
      </c>
      <c r="H428" s="1401" t="s">
        <v>903</v>
      </c>
      <c r="I428" s="580"/>
      <c r="J428" s="581"/>
      <c r="K428" s="1404" t="s">
        <v>904</v>
      </c>
      <c r="L428" s="1411" t="s">
        <v>1623</v>
      </c>
      <c r="M428" s="588" t="s">
        <v>906</v>
      </c>
      <c r="N428" s="134">
        <f>M430+N430</f>
        <v>0</v>
      </c>
      <c r="O428" s="1409" t="s">
        <v>907</v>
      </c>
      <c r="P428" s="1369" t="s">
        <v>908</v>
      </c>
      <c r="Q428" s="1371" t="s">
        <v>909</v>
      </c>
      <c r="R428" s="1373" t="s">
        <v>910</v>
      </c>
      <c r="S428" s="136" t="s">
        <v>910</v>
      </c>
      <c r="T428" s="1373" t="s">
        <v>911</v>
      </c>
      <c r="U428" s="1375" t="s">
        <v>912</v>
      </c>
      <c r="V428" s="1377" t="s">
        <v>913</v>
      </c>
      <c r="W428" s="1379" t="s">
        <v>914</v>
      </c>
      <c r="X428" s="1381" t="s">
        <v>915</v>
      </c>
    </row>
    <row r="429" spans="1:24" ht="16.5" customHeight="1" x14ac:dyDescent="0.15">
      <c r="A429" s="1383" t="s">
        <v>916</v>
      </c>
      <c r="B429" s="1385" t="s">
        <v>917</v>
      </c>
      <c r="C429" s="1390"/>
      <c r="D429" s="1393"/>
      <c r="E429" s="810" t="s">
        <v>2577</v>
      </c>
      <c r="F429" s="1396"/>
      <c r="G429" s="1399"/>
      <c r="H429" s="1402"/>
      <c r="I429" s="582" t="s">
        <v>918</v>
      </c>
      <c r="J429" s="583" t="s">
        <v>919</v>
      </c>
      <c r="K429" s="1405"/>
      <c r="L429" s="1412"/>
      <c r="M429" s="589" t="s">
        <v>920</v>
      </c>
      <c r="N429" s="141" t="s">
        <v>921</v>
      </c>
      <c r="O429" s="1410"/>
      <c r="P429" s="1370"/>
      <c r="Q429" s="1372"/>
      <c r="R429" s="1374"/>
      <c r="S429" s="140" t="s">
        <v>922</v>
      </c>
      <c r="T429" s="1374"/>
      <c r="U429" s="1376"/>
      <c r="V429" s="1378"/>
      <c r="W429" s="1380"/>
      <c r="X429" s="1382"/>
    </row>
    <row r="430" spans="1:24" ht="16.5" customHeight="1" thickBot="1" x14ac:dyDescent="0.2">
      <c r="A430" s="1384"/>
      <c r="B430" s="1386"/>
      <c r="C430" s="1391"/>
      <c r="D430" s="1394"/>
      <c r="E430" s="811"/>
      <c r="F430" s="1397"/>
      <c r="G430" s="1400"/>
      <c r="H430" s="1403"/>
      <c r="I430" s="584" t="s">
        <v>923</v>
      </c>
      <c r="J430" s="585" t="s">
        <v>924</v>
      </c>
      <c r="K430" s="1406"/>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15">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15">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15">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15">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15">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15">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15">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15">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15">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15">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15">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15">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15">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15">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15">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15">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15">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15">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15">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15">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15">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15">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15">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15">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15">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15">
      <c r="A457" s="148">
        <v>6</v>
      </c>
      <c r="B457" s="149" t="s">
        <v>2651</v>
      </c>
      <c r="C457" s="150" t="s">
        <v>1049</v>
      </c>
      <c r="D457" s="150" t="s">
        <v>73</v>
      </c>
      <c r="E457" s="150">
        <v>18</v>
      </c>
      <c r="F457" s="872"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15">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15">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15">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15">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15">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15">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15">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15">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15">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15">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15">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15">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15">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15">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15">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15">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15">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15">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15">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15">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15">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15">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15">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15">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15">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15">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15">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15">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15">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15">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15">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15">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15">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15">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15">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15">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15">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15">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15">
      <c r="A496" s="148"/>
      <c r="B496" s="149"/>
      <c r="C496" s="150"/>
      <c r="D496" s="150" t="s">
        <v>1670</v>
      </c>
      <c r="E496" s="150">
        <v>73</v>
      </c>
      <c r="F496" s="454" t="s">
        <v>2761</v>
      </c>
      <c r="G496" s="633"/>
      <c r="H496" s="685"/>
      <c r="I496" s="177"/>
      <c r="J496" s="227"/>
      <c r="K496" s="877" t="s">
        <v>3024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15">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15">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15">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
      <c r="A501" s="230"/>
      <c r="B501" s="231"/>
      <c r="C501" s="232"/>
      <c r="D501" s="232"/>
      <c r="E501" s="232"/>
      <c r="F501" s="466">
        <v>30000</v>
      </c>
      <c r="G501" s="637"/>
      <c r="H501" s="693"/>
      <c r="I501" s="468"/>
      <c r="J501" s="469"/>
      <c r="K501" s="470"/>
      <c r="L501" s="601"/>
      <c r="M501" s="602"/>
      <c r="N501" s="878" t="s">
        <v>3031</v>
      </c>
      <c r="O501" s="238"/>
      <c r="P501" s="239"/>
      <c r="Q501" s="240"/>
      <c r="R501" s="240"/>
      <c r="S501" s="240"/>
      <c r="T501" s="240"/>
      <c r="U501" s="241"/>
      <c r="V501" s="239"/>
      <c r="W501" s="242"/>
      <c r="X501" s="241"/>
    </row>
    <row r="502" spans="1:24" ht="16.5" customHeight="1" thickTop="1" thickBot="1" x14ac:dyDescent="0.2">
      <c r="A502" s="1387" t="s">
        <v>2318</v>
      </c>
      <c r="B502" s="1388"/>
      <c r="C502" s="1389" t="s">
        <v>899</v>
      </c>
      <c r="D502" s="1392" t="s">
        <v>900</v>
      </c>
      <c r="E502" s="809"/>
      <c r="F502" s="1395" t="s">
        <v>901</v>
      </c>
      <c r="G502" s="1398" t="s">
        <v>1923</v>
      </c>
      <c r="H502" s="1401" t="s">
        <v>903</v>
      </c>
      <c r="I502" s="580"/>
      <c r="J502" s="581"/>
      <c r="K502" s="1404" t="s">
        <v>904</v>
      </c>
      <c r="L502" s="1411" t="s">
        <v>1623</v>
      </c>
      <c r="M502" s="588" t="s">
        <v>906</v>
      </c>
      <c r="N502" s="134">
        <f>M504+N504</f>
        <v>0</v>
      </c>
      <c r="O502" s="1409" t="s">
        <v>907</v>
      </c>
      <c r="P502" s="1369" t="s">
        <v>908</v>
      </c>
      <c r="Q502" s="1371" t="s">
        <v>909</v>
      </c>
      <c r="R502" s="1373" t="s">
        <v>910</v>
      </c>
      <c r="S502" s="136" t="s">
        <v>910</v>
      </c>
      <c r="T502" s="1373" t="s">
        <v>911</v>
      </c>
      <c r="U502" s="1375" t="s">
        <v>912</v>
      </c>
      <c r="V502" s="1377" t="s">
        <v>913</v>
      </c>
      <c r="W502" s="1379" t="s">
        <v>914</v>
      </c>
      <c r="X502" s="1381" t="s">
        <v>915</v>
      </c>
    </row>
    <row r="503" spans="1:24" ht="16.5" customHeight="1" x14ac:dyDescent="0.15">
      <c r="A503" s="1383" t="s">
        <v>916</v>
      </c>
      <c r="B503" s="1385" t="s">
        <v>917</v>
      </c>
      <c r="C503" s="1390"/>
      <c r="D503" s="1393"/>
      <c r="E503" s="810" t="s">
        <v>2577</v>
      </c>
      <c r="F503" s="1396"/>
      <c r="G503" s="1399"/>
      <c r="H503" s="1402"/>
      <c r="I503" s="582" t="s">
        <v>918</v>
      </c>
      <c r="J503" s="583" t="s">
        <v>919</v>
      </c>
      <c r="K503" s="1405"/>
      <c r="L503" s="1412"/>
      <c r="M503" s="589" t="s">
        <v>920</v>
      </c>
      <c r="N503" s="141" t="s">
        <v>921</v>
      </c>
      <c r="O503" s="1410"/>
      <c r="P503" s="1370"/>
      <c r="Q503" s="1372"/>
      <c r="R503" s="1374"/>
      <c r="S503" s="140" t="s">
        <v>922</v>
      </c>
      <c r="T503" s="1374"/>
      <c r="U503" s="1376"/>
      <c r="V503" s="1378"/>
      <c r="W503" s="1380"/>
      <c r="X503" s="1382"/>
    </row>
    <row r="504" spans="1:24" ht="16.5" customHeight="1" thickBot="1" x14ac:dyDescent="0.2">
      <c r="A504" s="1384"/>
      <c r="B504" s="1386"/>
      <c r="C504" s="1391"/>
      <c r="D504" s="1394"/>
      <c r="E504" s="811"/>
      <c r="F504" s="1397"/>
      <c r="G504" s="1400"/>
      <c r="H504" s="1403"/>
      <c r="I504" s="584" t="s">
        <v>923</v>
      </c>
      <c r="J504" s="585" t="s">
        <v>924</v>
      </c>
      <c r="K504" s="1406"/>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15">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15">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15">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15">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15">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15">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15">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15">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15">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15">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15">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15">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15">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15">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15">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15">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15">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15">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15">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15">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15">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15">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15">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15">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15">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15">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15">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15">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15">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15">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15">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15">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15">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15">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15">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15">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15">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15">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15">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15">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15">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15">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15">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15">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15">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15">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15">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15">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15">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15">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15">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15">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15">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15">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15">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15">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15">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15">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15">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15">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15">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15">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15">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15">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15">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15">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15">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15">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15">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
      <c r="A576" s="1387" t="s">
        <v>1866</v>
      </c>
      <c r="B576" s="1388"/>
      <c r="C576" s="1389" t="s">
        <v>899</v>
      </c>
      <c r="D576" s="1392" t="s">
        <v>900</v>
      </c>
      <c r="E576" s="809"/>
      <c r="F576" s="1395" t="s">
        <v>901</v>
      </c>
      <c r="G576" s="1398" t="s">
        <v>1923</v>
      </c>
      <c r="H576" s="1401" t="s">
        <v>903</v>
      </c>
      <c r="I576" s="580"/>
      <c r="J576" s="581"/>
      <c r="K576" s="1404" t="s">
        <v>904</v>
      </c>
      <c r="L576" s="1411" t="s">
        <v>1623</v>
      </c>
      <c r="M576" s="588" t="s">
        <v>906</v>
      </c>
      <c r="N576" s="134">
        <f>M578+N578</f>
        <v>0</v>
      </c>
      <c r="O576" s="1409" t="s">
        <v>907</v>
      </c>
      <c r="P576" s="1369" t="s">
        <v>908</v>
      </c>
      <c r="Q576" s="1371" t="s">
        <v>909</v>
      </c>
      <c r="R576" s="1373" t="s">
        <v>910</v>
      </c>
      <c r="S576" s="136" t="s">
        <v>910</v>
      </c>
      <c r="T576" s="1373" t="s">
        <v>911</v>
      </c>
      <c r="U576" s="1375" t="s">
        <v>912</v>
      </c>
      <c r="V576" s="1377" t="s">
        <v>913</v>
      </c>
      <c r="W576" s="1379" t="s">
        <v>914</v>
      </c>
      <c r="X576" s="1381" t="s">
        <v>915</v>
      </c>
    </row>
    <row r="577" spans="1:24" ht="15" customHeight="1" x14ac:dyDescent="0.15">
      <c r="A577" s="1383" t="s">
        <v>916</v>
      </c>
      <c r="B577" s="1385" t="s">
        <v>917</v>
      </c>
      <c r="C577" s="1390"/>
      <c r="D577" s="1393"/>
      <c r="E577" s="810"/>
      <c r="F577" s="1396"/>
      <c r="G577" s="1399"/>
      <c r="H577" s="1402"/>
      <c r="I577" s="582" t="s">
        <v>918</v>
      </c>
      <c r="J577" s="583" t="s">
        <v>919</v>
      </c>
      <c r="K577" s="1405"/>
      <c r="L577" s="1412"/>
      <c r="M577" s="589" t="s">
        <v>920</v>
      </c>
      <c r="N577" s="141" t="s">
        <v>921</v>
      </c>
      <c r="O577" s="1410"/>
      <c r="P577" s="1370"/>
      <c r="Q577" s="1372"/>
      <c r="R577" s="1374"/>
      <c r="S577" s="140" t="s">
        <v>922</v>
      </c>
      <c r="T577" s="1374"/>
      <c r="U577" s="1376"/>
      <c r="V577" s="1378"/>
      <c r="W577" s="1380"/>
      <c r="X577" s="1382"/>
    </row>
    <row r="578" spans="1:24" ht="15" customHeight="1" thickBot="1" x14ac:dyDescent="0.2">
      <c r="A578" s="1384"/>
      <c r="B578" s="1386"/>
      <c r="C578" s="1391"/>
      <c r="D578" s="1394"/>
      <c r="E578" s="811"/>
      <c r="F578" s="1397"/>
      <c r="G578" s="1400"/>
      <c r="H578" s="1403"/>
      <c r="I578" s="584" t="s">
        <v>923</v>
      </c>
      <c r="J578" s="585" t="s">
        <v>924</v>
      </c>
      <c r="K578" s="1406"/>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15">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15">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15">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15">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15">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15">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15">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15">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15">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15">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15">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15">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15">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15">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15">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15">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15">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15">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15">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15">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15">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15">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15">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15">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15">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15">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15">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15">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15">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15">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15">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15">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15">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15">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15">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15">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15">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15">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15">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15">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15">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15">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15">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15">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15">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15">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15">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15">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15">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15">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15">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4"/>
      <c r="Q630" s="159"/>
      <c r="R630" s="159">
        <v>14</v>
      </c>
      <c r="S630" s="159"/>
      <c r="T630" s="159">
        <v>2800</v>
      </c>
      <c r="U630" s="160"/>
      <c r="V630" s="158">
        <v>52800</v>
      </c>
      <c r="W630" s="161"/>
      <c r="X630" s="160">
        <v>2800</v>
      </c>
    </row>
    <row r="631" spans="1:24" ht="15" customHeight="1" x14ac:dyDescent="0.15">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15">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15">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15">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15">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15">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15">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15">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15">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15">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15">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15">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15">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15">
      <c r="A644" s="192">
        <v>12</v>
      </c>
      <c r="B644" s="212" t="s">
        <v>1144</v>
      </c>
      <c r="C644" s="213" t="s">
        <v>989</v>
      </c>
      <c r="D644" s="150" t="s">
        <v>32</v>
      </c>
      <c r="E644" s="213">
        <v>40</v>
      </c>
      <c r="F644" s="455" t="s">
        <v>2278</v>
      </c>
      <c r="G644" s="634">
        <v>43099</v>
      </c>
      <c r="H644" s="687">
        <v>43475</v>
      </c>
      <c r="I644" s="177"/>
      <c r="J644" s="178"/>
      <c r="K644" s="814"/>
      <c r="L644" s="597">
        <v>20000</v>
      </c>
      <c r="M644" s="822">
        <v>10000</v>
      </c>
      <c r="N644" s="183">
        <v>-10000</v>
      </c>
      <c r="O644" s="191"/>
      <c r="P644" s="823">
        <v>10000</v>
      </c>
      <c r="Q644" s="194"/>
      <c r="R644" s="194">
        <v>14</v>
      </c>
      <c r="S644" s="194"/>
      <c r="T644" s="824">
        <v>2800</v>
      </c>
      <c r="U644" s="195"/>
      <c r="V644" s="196"/>
      <c r="W644" s="197"/>
      <c r="X644" s="195"/>
    </row>
    <row r="645" spans="1:24" ht="15" customHeight="1" x14ac:dyDescent="0.15">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15">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15">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15">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15">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15">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15">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
      <c r="A654" s="1470" t="s">
        <v>1865</v>
      </c>
      <c r="B654" s="1465"/>
      <c r="C654" s="1389" t="s">
        <v>899</v>
      </c>
      <c r="D654" s="1392" t="s">
        <v>900</v>
      </c>
      <c r="E654" s="809"/>
      <c r="F654" s="1395" t="s">
        <v>901</v>
      </c>
      <c r="G654" s="1398" t="s">
        <v>902</v>
      </c>
      <c r="H654" s="1401" t="s">
        <v>903</v>
      </c>
      <c r="I654" s="580"/>
      <c r="J654" s="581"/>
      <c r="K654" s="1404" t="s">
        <v>904</v>
      </c>
      <c r="L654" s="1411" t="s">
        <v>1623</v>
      </c>
      <c r="M654" s="588" t="s">
        <v>906</v>
      </c>
      <c r="N654" s="134">
        <f>M656+N656</f>
        <v>0</v>
      </c>
      <c r="O654" s="1409" t="s">
        <v>907</v>
      </c>
      <c r="P654" s="1369" t="s">
        <v>908</v>
      </c>
      <c r="Q654" s="1371" t="s">
        <v>909</v>
      </c>
      <c r="R654" s="1373" t="s">
        <v>910</v>
      </c>
      <c r="S654" s="136" t="s">
        <v>910</v>
      </c>
      <c r="T654" s="1373" t="s">
        <v>911</v>
      </c>
      <c r="U654" s="1375" t="s">
        <v>912</v>
      </c>
      <c r="V654" s="1377" t="s">
        <v>913</v>
      </c>
      <c r="W654" s="1379" t="s">
        <v>914</v>
      </c>
      <c r="X654" s="1381" t="s">
        <v>915</v>
      </c>
    </row>
    <row r="655" spans="1:24" ht="15" customHeight="1" x14ac:dyDescent="0.15">
      <c r="A655" s="1383" t="s">
        <v>916</v>
      </c>
      <c r="B655" s="1385" t="s">
        <v>917</v>
      </c>
      <c r="C655" s="1390"/>
      <c r="D655" s="1393"/>
      <c r="E655" s="810"/>
      <c r="F655" s="1396"/>
      <c r="G655" s="1399"/>
      <c r="H655" s="1402"/>
      <c r="I655" s="582" t="s">
        <v>918</v>
      </c>
      <c r="J655" s="583" t="s">
        <v>919</v>
      </c>
      <c r="K655" s="1405"/>
      <c r="L655" s="1412"/>
      <c r="M655" s="589" t="s">
        <v>920</v>
      </c>
      <c r="N655" s="141" t="s">
        <v>921</v>
      </c>
      <c r="O655" s="1410"/>
      <c r="P655" s="1370"/>
      <c r="Q655" s="1372"/>
      <c r="R655" s="1374"/>
      <c r="S655" s="140" t="s">
        <v>922</v>
      </c>
      <c r="T655" s="1374"/>
      <c r="U655" s="1376"/>
      <c r="V655" s="1378"/>
      <c r="W655" s="1380"/>
      <c r="X655" s="1382"/>
    </row>
    <row r="656" spans="1:24" ht="15" customHeight="1" thickBot="1" x14ac:dyDescent="0.2">
      <c r="A656" s="1384"/>
      <c r="B656" s="1386"/>
      <c r="C656" s="1391"/>
      <c r="D656" s="1394"/>
      <c r="E656" s="811"/>
      <c r="F656" s="1397"/>
      <c r="G656" s="1400"/>
      <c r="H656" s="1403"/>
      <c r="I656" s="584" t="s">
        <v>923</v>
      </c>
      <c r="J656" s="585" t="s">
        <v>924</v>
      </c>
      <c r="K656" s="1406"/>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15">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15">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15">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15">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15">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15">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15">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15">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15">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15">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15">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15">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15">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15">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15">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15">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15">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15">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15">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15">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15">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15">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15">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15">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15">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15">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15">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15">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15">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15">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15">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15">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15">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15">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15">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15">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15">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15">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15">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15">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15">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15">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15">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15">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15">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15">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15">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15">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15">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15">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15">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15">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15">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15">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15">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15">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15">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15">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15">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15">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15">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15">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15">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15">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15">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15">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15">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15">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15">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15">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15">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15">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
      <c r="A732" s="1464" t="s">
        <v>898</v>
      </c>
      <c r="B732" s="1465"/>
      <c r="C732" s="1453" t="s">
        <v>899</v>
      </c>
      <c r="D732" s="1466" t="s">
        <v>900</v>
      </c>
      <c r="E732" s="150"/>
      <c r="F732" s="1467" t="s">
        <v>901</v>
      </c>
      <c r="G732" s="1468" t="s">
        <v>902</v>
      </c>
      <c r="H732" s="1469" t="s">
        <v>903</v>
      </c>
      <c r="I732" s="132"/>
      <c r="J732" s="133"/>
      <c r="K732" s="1422" t="s">
        <v>904</v>
      </c>
      <c r="L732" s="1411" t="s">
        <v>1623</v>
      </c>
      <c r="M732" s="588" t="s">
        <v>906</v>
      </c>
      <c r="N732" s="134">
        <f>M734+N734</f>
        <v>0</v>
      </c>
      <c r="O732" s="1409" t="s">
        <v>907</v>
      </c>
      <c r="P732" s="1369" t="s">
        <v>908</v>
      </c>
      <c r="Q732" s="1371" t="s">
        <v>909</v>
      </c>
      <c r="R732" s="1373" t="s">
        <v>910</v>
      </c>
      <c r="S732" s="136" t="s">
        <v>910</v>
      </c>
      <c r="T732" s="1373" t="s">
        <v>911</v>
      </c>
      <c r="U732" s="1375" t="s">
        <v>912</v>
      </c>
      <c r="V732" s="1377" t="s">
        <v>913</v>
      </c>
      <c r="W732" s="1379" t="s">
        <v>914</v>
      </c>
      <c r="X732" s="1381" t="s">
        <v>915</v>
      </c>
    </row>
    <row r="733" spans="1:24" s="306" customFormat="1" ht="15" customHeight="1" x14ac:dyDescent="0.15">
      <c r="A733" s="1383" t="s">
        <v>916</v>
      </c>
      <c r="B733" s="1385" t="s">
        <v>917</v>
      </c>
      <c r="C733" s="1383"/>
      <c r="D733" s="1420"/>
      <c r="E733" s="213"/>
      <c r="F733" s="1431"/>
      <c r="G733" s="1444"/>
      <c r="H733" s="1446"/>
      <c r="I733" s="137" t="s">
        <v>918</v>
      </c>
      <c r="J733" s="138" t="s">
        <v>919</v>
      </c>
      <c r="K733" s="1423"/>
      <c r="L733" s="1412"/>
      <c r="M733" s="589" t="s">
        <v>920</v>
      </c>
      <c r="N733" s="141" t="s">
        <v>921</v>
      </c>
      <c r="O733" s="1410"/>
      <c r="P733" s="1370"/>
      <c r="Q733" s="1372"/>
      <c r="R733" s="1374"/>
      <c r="S733" s="140" t="s">
        <v>922</v>
      </c>
      <c r="T733" s="1374"/>
      <c r="U733" s="1376"/>
      <c r="V733" s="1378"/>
      <c r="W733" s="1380"/>
      <c r="X733" s="1382"/>
    </row>
    <row r="734" spans="1:24" ht="15" customHeight="1" thickBot="1" x14ac:dyDescent="0.2">
      <c r="A734" s="1384"/>
      <c r="B734" s="1386"/>
      <c r="C734" s="1384"/>
      <c r="D734" s="1421"/>
      <c r="E734" s="200"/>
      <c r="F734" s="1432"/>
      <c r="G734" s="1445"/>
      <c r="H734" s="1447"/>
      <c r="I734" s="144" t="s">
        <v>923</v>
      </c>
      <c r="J734" s="145" t="s">
        <v>924</v>
      </c>
      <c r="K734" s="1424"/>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15">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15">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15">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15">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15">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15">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15">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15">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15">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15">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15">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15">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15">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15">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15">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15">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15">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15">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15">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15">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15">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15">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15">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15">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15">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15">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15">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15">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15">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15">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15">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15">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15">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15">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15">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15">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15">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15">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15">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15">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15">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15">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15">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15">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15">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15">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15">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15">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15">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15">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15">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15">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15">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15">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15">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15">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15">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15">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15">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15">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15">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15">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15">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15">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15">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15">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15">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15">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15">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15">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15">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15">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15">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
      <c r="A810" s="1464" t="s">
        <v>1026</v>
      </c>
      <c r="B810" s="1465"/>
      <c r="C810" s="1453" t="s">
        <v>899</v>
      </c>
      <c r="D810" s="1420" t="s">
        <v>900</v>
      </c>
      <c r="E810" s="213"/>
      <c r="F810" s="1431" t="s">
        <v>901</v>
      </c>
      <c r="G810" s="1444" t="s">
        <v>902</v>
      </c>
      <c r="H810" s="1446" t="s">
        <v>903</v>
      </c>
      <c r="I810" s="137"/>
      <c r="J810" s="138"/>
      <c r="K810" s="1423" t="s">
        <v>904</v>
      </c>
      <c r="L810" s="1411" t="s">
        <v>905</v>
      </c>
      <c r="M810" s="588" t="s">
        <v>906</v>
      </c>
      <c r="N810" s="134">
        <f>M812+N812</f>
        <v>0</v>
      </c>
      <c r="O810" s="1409" t="s">
        <v>907</v>
      </c>
      <c r="P810" s="1369" t="s">
        <v>908</v>
      </c>
      <c r="Q810" s="1371" t="s">
        <v>909</v>
      </c>
      <c r="R810" s="1373" t="s">
        <v>910</v>
      </c>
      <c r="S810" s="136" t="s">
        <v>910</v>
      </c>
      <c r="T810" s="1373" t="s">
        <v>911</v>
      </c>
      <c r="U810" s="1375" t="s">
        <v>912</v>
      </c>
      <c r="V810" s="1377" t="s">
        <v>913</v>
      </c>
      <c r="W810" s="1379" t="s">
        <v>914</v>
      </c>
      <c r="X810" s="1381" t="s">
        <v>915</v>
      </c>
    </row>
    <row r="811" spans="1:24" ht="15" customHeight="1" x14ac:dyDescent="0.15">
      <c r="A811" s="1383" t="s">
        <v>916</v>
      </c>
      <c r="B811" s="1385" t="s">
        <v>917</v>
      </c>
      <c r="C811" s="1383"/>
      <c r="D811" s="1420"/>
      <c r="E811" s="213"/>
      <c r="F811" s="1431"/>
      <c r="G811" s="1444"/>
      <c r="H811" s="1446"/>
      <c r="I811" s="137" t="s">
        <v>918</v>
      </c>
      <c r="J811" s="138" t="s">
        <v>919</v>
      </c>
      <c r="K811" s="1423"/>
      <c r="L811" s="1412"/>
      <c r="M811" s="589" t="s">
        <v>920</v>
      </c>
      <c r="N811" s="141" t="s">
        <v>921</v>
      </c>
      <c r="O811" s="1410"/>
      <c r="P811" s="1370"/>
      <c r="Q811" s="1372"/>
      <c r="R811" s="1374"/>
      <c r="S811" s="140" t="s">
        <v>922</v>
      </c>
      <c r="T811" s="1374"/>
      <c r="U811" s="1376"/>
      <c r="V811" s="1378"/>
      <c r="W811" s="1380"/>
      <c r="X811" s="1382"/>
    </row>
    <row r="812" spans="1:24" ht="15" customHeight="1" thickBot="1" x14ac:dyDescent="0.2">
      <c r="A812" s="1384"/>
      <c r="B812" s="1386"/>
      <c r="C812" s="1384"/>
      <c r="D812" s="1421"/>
      <c r="E812" s="200"/>
      <c r="F812" s="1432"/>
      <c r="G812" s="1445"/>
      <c r="H812" s="1447"/>
      <c r="I812" s="144" t="s">
        <v>923</v>
      </c>
      <c r="J812" s="145" t="s">
        <v>924</v>
      </c>
      <c r="K812" s="1424"/>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15">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15">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15">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15">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15">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15">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15">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15">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15">
      <c r="A821" s="245">
        <v>3</v>
      </c>
      <c r="B821" s="246">
        <v>21</v>
      </c>
      <c r="C821" s="213" t="s">
        <v>931</v>
      </c>
      <c r="D821" s="213" t="s">
        <v>4</v>
      </c>
      <c r="E821" s="213"/>
      <c r="F821" s="441" t="s">
        <v>1046</v>
      </c>
      <c r="G821" s="1460" t="s">
        <v>946</v>
      </c>
      <c r="H821" s="1461"/>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15">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15">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15">
      <c r="A825" s="245">
        <v>4</v>
      </c>
      <c r="B825" s="246">
        <v>13</v>
      </c>
      <c r="C825" s="213" t="s">
        <v>931</v>
      </c>
      <c r="D825" s="213" t="s">
        <v>1056</v>
      </c>
      <c r="E825" s="213"/>
      <c r="F825" s="443" t="s">
        <v>1057</v>
      </c>
      <c r="G825" s="1462" t="s">
        <v>946</v>
      </c>
      <c r="H825" s="1463"/>
      <c r="I825" s="251"/>
      <c r="J825" s="248"/>
      <c r="K825" s="249"/>
      <c r="L825" s="597">
        <v>0</v>
      </c>
      <c r="M825" s="598"/>
      <c r="N825" s="183"/>
      <c r="O825" s="191"/>
      <c r="P825" s="196"/>
      <c r="Q825" s="194"/>
      <c r="R825" s="194"/>
      <c r="S825" s="194"/>
      <c r="T825" s="194"/>
      <c r="U825" s="195"/>
      <c r="V825" s="196"/>
      <c r="W825" s="197"/>
      <c r="X825" s="195"/>
    </row>
    <row r="826" spans="1:24" ht="15" customHeight="1" x14ac:dyDescent="0.15">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15">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15">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15">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15">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15">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15">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15">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15">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15">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15">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15">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15">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15">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15">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15">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15">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15">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15">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15">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15">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15">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15">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15">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15">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15">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15">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15">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15">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15">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15">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15">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15">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15">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15">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15">
      <c r="A861" s="262">
        <v>10</v>
      </c>
      <c r="B861" s="263" t="s">
        <v>1106</v>
      </c>
      <c r="C861" s="150" t="s">
        <v>1107</v>
      </c>
      <c r="D861" s="150"/>
      <c r="E861" s="150"/>
      <c r="F861" s="445" t="s">
        <v>1108</v>
      </c>
      <c r="G861" s="1460" t="s">
        <v>946</v>
      </c>
      <c r="H861" s="1461"/>
      <c r="I861" s="251"/>
      <c r="J861" s="248"/>
      <c r="K861" s="249"/>
      <c r="L861" s="591">
        <v>0</v>
      </c>
      <c r="M861" s="592"/>
      <c r="N861" s="156"/>
      <c r="O861" s="157"/>
      <c r="P861" s="158"/>
      <c r="Q861" s="159"/>
      <c r="R861" s="159"/>
      <c r="S861" s="159"/>
      <c r="T861" s="159"/>
      <c r="U861" s="160"/>
      <c r="V861" s="158"/>
      <c r="W861" s="161"/>
      <c r="X861" s="160"/>
    </row>
    <row r="862" spans="1:24" ht="15" customHeight="1" x14ac:dyDescent="0.15">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15">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15">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15">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15">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15">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15">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15">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15">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15">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15">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15">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15">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15">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15">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15">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15">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15">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15">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15">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15">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15">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15">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15">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15">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15">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15">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15">
      <c r="A890" s="1464" t="s">
        <v>1138</v>
      </c>
      <c r="B890" s="1465"/>
      <c r="C890" s="1453" t="s">
        <v>899</v>
      </c>
      <c r="D890" s="1466" t="s">
        <v>900</v>
      </c>
      <c r="E890" s="150"/>
      <c r="F890" s="1467" t="s">
        <v>901</v>
      </c>
      <c r="G890" s="1468" t="s">
        <v>902</v>
      </c>
      <c r="H890" s="1469" t="s">
        <v>903</v>
      </c>
      <c r="I890" s="132"/>
      <c r="J890" s="133"/>
      <c r="K890" s="1422" t="s">
        <v>904</v>
      </c>
      <c r="L890" s="1455" t="s">
        <v>905</v>
      </c>
      <c r="M890" s="605"/>
      <c r="N890" s="265">
        <f>M892+N892+N974</f>
        <v>0</v>
      </c>
      <c r="O890" s="1457" t="s">
        <v>907</v>
      </c>
      <c r="P890" s="1450" t="s">
        <v>908</v>
      </c>
      <c r="Q890" s="1459" t="s">
        <v>909</v>
      </c>
      <c r="R890" s="1448" t="s">
        <v>910</v>
      </c>
      <c r="S890" s="136" t="s">
        <v>910</v>
      </c>
      <c r="T890" s="1448" t="s">
        <v>911</v>
      </c>
      <c r="U890" s="1449" t="s">
        <v>912</v>
      </c>
      <c r="V890" s="1450" t="s">
        <v>913</v>
      </c>
      <c r="W890" s="1451" t="s">
        <v>914</v>
      </c>
      <c r="X890" s="1452" t="s">
        <v>915</v>
      </c>
    </row>
    <row r="891" spans="1:24" ht="15" customHeight="1" x14ac:dyDescent="0.15">
      <c r="A891" s="1453" t="s">
        <v>916</v>
      </c>
      <c r="B891" s="1454" t="s">
        <v>917</v>
      </c>
      <c r="C891" s="1383"/>
      <c r="D891" s="1420"/>
      <c r="E891" s="213"/>
      <c r="F891" s="1431"/>
      <c r="G891" s="1444"/>
      <c r="H891" s="1446"/>
      <c r="I891" s="137" t="s">
        <v>918</v>
      </c>
      <c r="J891" s="138" t="s">
        <v>919</v>
      </c>
      <c r="K891" s="1423"/>
      <c r="L891" s="1456"/>
      <c r="M891" s="589" t="s">
        <v>920</v>
      </c>
      <c r="N891" s="141" t="s">
        <v>921</v>
      </c>
      <c r="O891" s="1458"/>
      <c r="P891" s="1417"/>
      <c r="Q891" s="1428"/>
      <c r="R891" s="1415"/>
      <c r="S891" s="140" t="s">
        <v>922</v>
      </c>
      <c r="T891" s="1415"/>
      <c r="U891" s="1416"/>
      <c r="V891" s="1417"/>
      <c r="W891" s="1418"/>
      <c r="X891" s="1419"/>
    </row>
    <row r="892" spans="1:24" ht="15" customHeight="1" thickBot="1" x14ac:dyDescent="0.2">
      <c r="A892" s="1384"/>
      <c r="B892" s="1386"/>
      <c r="C892" s="1384"/>
      <c r="D892" s="1421"/>
      <c r="E892" s="200"/>
      <c r="F892" s="1432"/>
      <c r="G892" s="1445"/>
      <c r="H892" s="1447"/>
      <c r="I892" s="144" t="s">
        <v>923</v>
      </c>
      <c r="J892" s="145" t="s">
        <v>924</v>
      </c>
      <c r="K892" s="1424"/>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15">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15">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15">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15">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15">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15">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15">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15">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15">
      <c r="A901" s="245">
        <v>3</v>
      </c>
      <c r="B901" s="246">
        <v>24</v>
      </c>
      <c r="C901" s="213" t="s">
        <v>931</v>
      </c>
      <c r="D901" s="213" t="s">
        <v>1154</v>
      </c>
      <c r="E901" s="213"/>
      <c r="F901" s="441" t="s">
        <v>1155</v>
      </c>
      <c r="G901" s="1441" t="s">
        <v>946</v>
      </c>
      <c r="H901" s="1442"/>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15">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15">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15">
      <c r="A905" s="245">
        <v>4</v>
      </c>
      <c r="B905" s="246">
        <v>7</v>
      </c>
      <c r="C905" s="213" t="s">
        <v>931</v>
      </c>
      <c r="D905" s="213" t="s">
        <v>1000</v>
      </c>
      <c r="E905" s="213"/>
      <c r="F905" s="443" t="s">
        <v>1162</v>
      </c>
      <c r="G905" s="1441" t="s">
        <v>946</v>
      </c>
      <c r="H905" s="1442"/>
      <c r="I905" s="251"/>
      <c r="J905" s="248"/>
      <c r="K905" s="249"/>
      <c r="L905" s="597">
        <v>0</v>
      </c>
      <c r="M905" s="598"/>
      <c r="N905" s="183"/>
      <c r="O905" s="191"/>
      <c r="P905" s="196"/>
      <c r="Q905" s="194"/>
      <c r="R905" s="194"/>
      <c r="S905" s="194"/>
      <c r="T905" s="194"/>
      <c r="U905" s="195"/>
      <c r="V905" s="196"/>
      <c r="W905" s="197"/>
      <c r="X905" s="195"/>
    </row>
    <row r="906" spans="1:24" ht="15" customHeight="1" x14ac:dyDescent="0.15">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15">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15">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15">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15">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15">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15">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15">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15">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15">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15">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15">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15">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15">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15">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15">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15">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15">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15">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15">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15">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15">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15">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15">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15">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15">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15">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15">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15">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15">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15">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15">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15">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15">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15">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15">
      <c r="A941" s="262">
        <v>9</v>
      </c>
      <c r="B941" s="263" t="s">
        <v>1197</v>
      </c>
      <c r="C941" s="150" t="s">
        <v>971</v>
      </c>
      <c r="D941" s="150"/>
      <c r="E941" s="150"/>
      <c r="F941" s="445" t="s">
        <v>1198</v>
      </c>
      <c r="G941" s="1441" t="s">
        <v>946</v>
      </c>
      <c r="H941" s="1442"/>
      <c r="I941" s="251"/>
      <c r="J941" s="248"/>
      <c r="K941" s="249"/>
      <c r="L941" s="591">
        <v>0</v>
      </c>
      <c r="M941" s="592"/>
      <c r="N941" s="156"/>
      <c r="O941" s="157"/>
      <c r="P941" s="158"/>
      <c r="Q941" s="159"/>
      <c r="R941" s="159"/>
      <c r="S941" s="159"/>
      <c r="T941" s="159"/>
      <c r="U941" s="160"/>
      <c r="V941" s="158"/>
      <c r="W941" s="161"/>
      <c r="X941" s="160"/>
    </row>
    <row r="942" spans="1:24" ht="15" customHeight="1" x14ac:dyDescent="0.15">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15">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15">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15">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15">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15">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15">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15">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15">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15">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15">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15">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15">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15">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15">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15">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15">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15">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15">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15">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15">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15">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15">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15">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15">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15">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15">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15">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15">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15">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15">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15">
      <c r="A974" s="1429" t="s">
        <v>1225</v>
      </c>
      <c r="B974" s="1430"/>
      <c r="C974" s="271"/>
      <c r="D974" s="272"/>
      <c r="E974" s="812"/>
      <c r="F974" s="1440" t="s">
        <v>901</v>
      </c>
      <c r="G974" s="1444" t="s">
        <v>902</v>
      </c>
      <c r="H974" s="1446" t="s">
        <v>903</v>
      </c>
      <c r="I974" s="137"/>
      <c r="J974" s="138"/>
      <c r="K974" s="1423" t="s">
        <v>904</v>
      </c>
      <c r="L974" s="1425" t="s">
        <v>905</v>
      </c>
      <c r="M974" s="606" t="s">
        <v>1226</v>
      </c>
      <c r="N974" s="273">
        <f>M976+N976+N1056</f>
        <v>0</v>
      </c>
      <c r="O974" s="1439" t="s">
        <v>907</v>
      </c>
      <c r="P974" s="1417" t="s">
        <v>908</v>
      </c>
      <c r="Q974" s="1428" t="s">
        <v>909</v>
      </c>
      <c r="R974" s="1415" t="s">
        <v>910</v>
      </c>
      <c r="S974" s="190" t="s">
        <v>910</v>
      </c>
      <c r="T974" s="1415" t="s">
        <v>911</v>
      </c>
      <c r="U974" s="1416" t="s">
        <v>912</v>
      </c>
      <c r="V974" s="1443" t="s">
        <v>913</v>
      </c>
      <c r="W974" s="1418" t="s">
        <v>914</v>
      </c>
      <c r="X974" s="1419" t="s">
        <v>915</v>
      </c>
    </row>
    <row r="975" spans="1:24" ht="15" customHeight="1" x14ac:dyDescent="0.15">
      <c r="A975" s="1383" t="s">
        <v>916</v>
      </c>
      <c r="B975" s="1420" t="s">
        <v>917</v>
      </c>
      <c r="C975" s="213"/>
      <c r="D975" s="213"/>
      <c r="E975" s="213"/>
      <c r="F975" s="1431"/>
      <c r="G975" s="1444"/>
      <c r="H975" s="1446"/>
      <c r="I975" s="137" t="s">
        <v>918</v>
      </c>
      <c r="J975" s="138" t="s">
        <v>919</v>
      </c>
      <c r="K975" s="1423"/>
      <c r="L975" s="1412"/>
      <c r="M975" s="607" t="s">
        <v>920</v>
      </c>
      <c r="N975" s="143" t="s">
        <v>921</v>
      </c>
      <c r="O975" s="1410"/>
      <c r="P975" s="1370"/>
      <c r="Q975" s="1372"/>
      <c r="R975" s="1374"/>
      <c r="S975" s="140" t="s">
        <v>922</v>
      </c>
      <c r="T975" s="1374"/>
      <c r="U975" s="1376"/>
      <c r="V975" s="1378"/>
      <c r="W975" s="1380"/>
      <c r="X975" s="1382"/>
    </row>
    <row r="976" spans="1:24" ht="15" customHeight="1" thickBot="1" x14ac:dyDescent="0.2">
      <c r="A976" s="1384"/>
      <c r="B976" s="1421"/>
      <c r="C976" s="200"/>
      <c r="D976" s="200"/>
      <c r="E976" s="200"/>
      <c r="F976" s="1432"/>
      <c r="G976" s="1445"/>
      <c r="H976" s="1447"/>
      <c r="I976" s="144" t="s">
        <v>923</v>
      </c>
      <c r="J976" s="145" t="s">
        <v>924</v>
      </c>
      <c r="K976" s="1424"/>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15">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15">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15">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15">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15">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15">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15">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15">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15">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15">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15">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15">
      <c r="A989" s="245">
        <v>3</v>
      </c>
      <c r="B989" s="246">
        <v>25</v>
      </c>
      <c r="C989" s="213"/>
      <c r="D989" s="213"/>
      <c r="E989" s="213"/>
      <c r="F989" s="443" t="s">
        <v>1245</v>
      </c>
      <c r="G989" s="1413" t="s">
        <v>946</v>
      </c>
      <c r="H989" s="1414"/>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15">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15">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15">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15">
      <c r="A993" s="262">
        <v>4</v>
      </c>
      <c r="B993" s="263">
        <v>8</v>
      </c>
      <c r="C993" s="150"/>
      <c r="D993" s="150"/>
      <c r="E993" s="150"/>
      <c r="F993" s="445" t="s">
        <v>1249</v>
      </c>
      <c r="G993" s="1413" t="s">
        <v>946</v>
      </c>
      <c r="H993" s="1414"/>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15">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15">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15">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15">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15">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15">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15">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15">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15">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15">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15">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15">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15">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15">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15">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15">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15">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15">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15">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15">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15">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15">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15">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15">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15">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15">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15">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15">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15">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15">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15">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15">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15">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15">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15">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15">
      <c r="A1029" s="262">
        <v>10</v>
      </c>
      <c r="B1029" s="263" t="s">
        <v>1291</v>
      </c>
      <c r="C1029" s="150"/>
      <c r="D1029" s="150"/>
      <c r="E1029" s="150"/>
      <c r="F1029" s="445" t="s">
        <v>1292</v>
      </c>
      <c r="G1029" s="1413" t="s">
        <v>946</v>
      </c>
      <c r="H1029" s="1414"/>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15">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15">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15">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15">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15">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15">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15">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15">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15">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15">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15">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15">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15">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15">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15">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15">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15">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15">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15">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15">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15">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15">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15">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15">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15">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15">
      <c r="A1056" s="1429" t="s">
        <v>1316</v>
      </c>
      <c r="B1056" s="1430"/>
      <c r="C1056" s="271"/>
      <c r="D1056" s="272"/>
      <c r="E1056" s="813"/>
      <c r="F1056" s="1431" t="s">
        <v>901</v>
      </c>
      <c r="G1056" s="1433" t="s">
        <v>902</v>
      </c>
      <c r="H1056" s="1436" t="s">
        <v>903</v>
      </c>
      <c r="I1056" s="132"/>
      <c r="J1056" s="133"/>
      <c r="K1056" s="1422" t="s">
        <v>904</v>
      </c>
      <c r="L1056" s="1425" t="s">
        <v>1317</v>
      </c>
      <c r="M1056" s="589" t="s">
        <v>1226</v>
      </c>
      <c r="N1056" s="141">
        <f>M1058+N1058</f>
        <v>0</v>
      </c>
      <c r="O1056" s="1426" t="s">
        <v>907</v>
      </c>
      <c r="P1056" s="1417" t="s">
        <v>908</v>
      </c>
      <c r="Q1056" s="1428" t="s">
        <v>909</v>
      </c>
      <c r="R1056" s="1415" t="s">
        <v>910</v>
      </c>
      <c r="S1056" s="190" t="s">
        <v>910</v>
      </c>
      <c r="T1056" s="1415" t="s">
        <v>911</v>
      </c>
      <c r="U1056" s="1416" t="s">
        <v>912</v>
      </c>
      <c r="V1056" s="1417" t="s">
        <v>913</v>
      </c>
      <c r="W1056" s="1418" t="s">
        <v>914</v>
      </c>
      <c r="X1056" s="1419" t="s">
        <v>915</v>
      </c>
    </row>
    <row r="1057" spans="1:24" ht="15" customHeight="1" x14ac:dyDescent="0.15">
      <c r="A1057" s="1383" t="s">
        <v>916</v>
      </c>
      <c r="B1057" s="1420" t="s">
        <v>917</v>
      </c>
      <c r="C1057" s="213"/>
      <c r="D1057" s="213"/>
      <c r="E1057" s="213"/>
      <c r="F1057" s="1431"/>
      <c r="G1057" s="1434"/>
      <c r="H1057" s="1437"/>
      <c r="I1057" s="137" t="s">
        <v>918</v>
      </c>
      <c r="J1057" s="138" t="s">
        <v>919</v>
      </c>
      <c r="K1057" s="1423"/>
      <c r="L1057" s="1412"/>
      <c r="M1057" s="607" t="s">
        <v>920</v>
      </c>
      <c r="N1057" s="143" t="s">
        <v>921</v>
      </c>
      <c r="O1057" s="1427"/>
      <c r="P1057" s="1370"/>
      <c r="Q1057" s="1372"/>
      <c r="R1057" s="1374"/>
      <c r="S1057" s="140" t="s">
        <v>922</v>
      </c>
      <c r="T1057" s="1374"/>
      <c r="U1057" s="1376"/>
      <c r="V1057" s="1370"/>
      <c r="W1057" s="1380"/>
      <c r="X1057" s="1382"/>
    </row>
    <row r="1058" spans="1:24" ht="15" customHeight="1" thickBot="1" x14ac:dyDescent="0.2">
      <c r="A1058" s="1384"/>
      <c r="B1058" s="1421"/>
      <c r="C1058" s="200"/>
      <c r="D1058" s="200"/>
      <c r="E1058" s="200"/>
      <c r="F1058" s="1432"/>
      <c r="G1058" s="1435"/>
      <c r="H1058" s="1438"/>
      <c r="I1058" s="144" t="s">
        <v>923</v>
      </c>
      <c r="J1058" s="145" t="s">
        <v>924</v>
      </c>
      <c r="K1058" s="1424"/>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15">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15">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15">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15">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15">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15">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15">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15">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15">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15">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15">
      <c r="A1069" s="148">
        <v>3</v>
      </c>
      <c r="B1069" s="149">
        <v>13</v>
      </c>
      <c r="C1069" s="150"/>
      <c r="D1069" s="150"/>
      <c r="E1069" s="150"/>
      <c r="F1069" s="438" t="s">
        <v>1330</v>
      </c>
      <c r="G1069" s="1413" t="s">
        <v>946</v>
      </c>
      <c r="H1069" s="1414"/>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15">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15">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15">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15">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15">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15">
      <c r="A1075" s="148">
        <v>4</v>
      </c>
      <c r="B1075" s="149">
        <v>10</v>
      </c>
      <c r="C1075" s="150"/>
      <c r="D1075" s="150"/>
      <c r="E1075" s="150"/>
      <c r="F1075" s="438" t="s">
        <v>1249</v>
      </c>
      <c r="G1075" s="1413" t="s">
        <v>946</v>
      </c>
      <c r="H1075" s="1414"/>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15">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15">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15">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15">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15">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15">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15">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15">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15">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15">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15">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15">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15">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15">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15">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15">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15">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15">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15">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15">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15">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15">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15">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15">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15">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15">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15">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15">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15">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15">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15">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15">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15">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15">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15">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15">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15">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15">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15">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15">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15">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15">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15">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15">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15">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15">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15">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15">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15">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15">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15">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15">
      <c r="A1127" s="148">
        <v>10</v>
      </c>
      <c r="B1127" s="149" t="s">
        <v>1382</v>
      </c>
      <c r="C1127" s="150"/>
      <c r="D1127" s="150"/>
      <c r="E1127" s="150"/>
      <c r="F1127" s="438" t="s">
        <v>1383</v>
      </c>
      <c r="G1127" s="1413" t="s">
        <v>946</v>
      </c>
      <c r="H1127" s="1414"/>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15">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15">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15">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15">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15">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15">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15">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15">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15">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15">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15">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15">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G821:H821"/>
    <mergeCell ref="G825:H825"/>
    <mergeCell ref="G861:H861"/>
    <mergeCell ref="A890:B890"/>
    <mergeCell ref="C890:C892"/>
    <mergeCell ref="D890:D892"/>
    <mergeCell ref="F890:F892"/>
    <mergeCell ref="G890:G892"/>
    <mergeCell ref="H890:H892"/>
    <mergeCell ref="W890:W891"/>
    <mergeCell ref="X890:X891"/>
    <mergeCell ref="A891:A892"/>
    <mergeCell ref="B891:B892"/>
    <mergeCell ref="K890:K892"/>
    <mergeCell ref="L890:L891"/>
    <mergeCell ref="O890:O891"/>
    <mergeCell ref="P890:P891"/>
    <mergeCell ref="Q890:Q891"/>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pageSetUpPr fitToPage="1"/>
  </sheetPr>
  <dimension ref="A1:AL47"/>
  <sheetViews>
    <sheetView zoomScale="70" zoomScaleNormal="70" workbookViewId="0">
      <pane xSplit="1" ySplit="3" topLeftCell="H4" activePane="bottomRight" state="frozen"/>
      <selection pane="topRight" activeCell="B1" sqref="B1"/>
      <selection pane="bottomLeft" activeCell="A4" sqref="A4"/>
      <selection pane="bottomRight" activeCell="T33" sqref="T33"/>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471" t="s">
        <v>1668</v>
      </c>
      <c r="C3" s="1472"/>
      <c r="D3" s="1471" t="s">
        <v>1669</v>
      </c>
      <c r="E3" s="1472"/>
      <c r="F3" s="1471" t="s">
        <v>1673</v>
      </c>
      <c r="G3" s="1472"/>
      <c r="H3" s="1471" t="s">
        <v>1671</v>
      </c>
      <c r="I3" s="1472"/>
      <c r="J3" s="1471" t="s">
        <v>1670</v>
      </c>
      <c r="K3" s="1472"/>
      <c r="L3" s="1471" t="s">
        <v>1672</v>
      </c>
      <c r="M3" s="1472"/>
      <c r="N3" s="1471" t="s">
        <v>1674</v>
      </c>
      <c r="O3" s="1472"/>
      <c r="P3" s="1471" t="s">
        <v>1675</v>
      </c>
      <c r="Q3" s="1472"/>
      <c r="R3" s="1471" t="s">
        <v>1676</v>
      </c>
      <c r="S3" s="1472"/>
      <c r="T3" s="1471" t="s">
        <v>1677</v>
      </c>
      <c r="U3" s="1472"/>
      <c r="V3" s="1471" t="s">
        <v>1678</v>
      </c>
      <c r="W3" s="1472"/>
      <c r="X3" s="1471" t="s">
        <v>1679</v>
      </c>
      <c r="Y3" s="1472"/>
      <c r="Z3" s="1471" t="s">
        <v>1680</v>
      </c>
      <c r="AA3" s="1472"/>
      <c r="AB3" s="1471" t="s">
        <v>1681</v>
      </c>
      <c r="AC3" s="1472"/>
      <c r="AD3" s="1471" t="s">
        <v>1685</v>
      </c>
      <c r="AE3" s="1472"/>
      <c r="AF3" s="1471" t="s">
        <v>1686</v>
      </c>
      <c r="AG3" s="1472"/>
      <c r="AH3" s="1471" t="s">
        <v>1682</v>
      </c>
      <c r="AI3" s="1472"/>
      <c r="AJ3" s="1471" t="s">
        <v>1683</v>
      </c>
      <c r="AK3" s="1472"/>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1"/>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6">
        <v>40000</v>
      </c>
      <c r="AB19" s="500"/>
      <c r="AC19" s="501"/>
      <c r="AD19" s="485"/>
      <c r="AE19" s="115"/>
      <c r="AF19" s="485"/>
      <c r="AG19" s="115"/>
      <c r="AH19" s="485"/>
      <c r="AI19" s="115"/>
      <c r="AJ19" s="485"/>
      <c r="AK19" s="115"/>
    </row>
    <row r="20" spans="1:38" ht="20.25" customHeight="1" thickTop="1" x14ac:dyDescent="0.15">
      <c r="A20" s="850"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5">
        <v>43564</v>
      </c>
      <c r="AA20" s="854">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2"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89">
        <v>44224</v>
      </c>
      <c r="Q22" s="1187">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4">
        <v>50000</v>
      </c>
      <c r="L23" s="485"/>
      <c r="M23" s="115"/>
      <c r="N23" s="485"/>
      <c r="O23" s="115"/>
      <c r="P23" s="1186"/>
      <c r="Q23" s="1188"/>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0"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0"/>
      <c r="R24" s="486">
        <v>44519</v>
      </c>
      <c r="S24" s="487">
        <v>140000</v>
      </c>
      <c r="T24" s="486">
        <v>44365</v>
      </c>
      <c r="U24" s="487">
        <v>35000</v>
      </c>
      <c r="V24" s="1061" t="s">
        <v>1687</v>
      </c>
      <c r="W24" s="1062"/>
      <c r="X24" s="486">
        <v>44363</v>
      </c>
      <c r="Y24" s="487">
        <v>30000</v>
      </c>
      <c r="Z24" s="486">
        <v>44251</v>
      </c>
      <c r="AA24" s="558">
        <v>40000</v>
      </c>
      <c r="AB24" s="486">
        <v>44422</v>
      </c>
      <c r="AC24" s="487">
        <v>10000</v>
      </c>
      <c r="AD24" s="1061" t="s">
        <v>1687</v>
      </c>
      <c r="AE24" s="1062"/>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3"/>
      <c r="W25" s="1064"/>
      <c r="X25" s="485"/>
      <c r="Y25" s="115"/>
      <c r="Z25" s="485">
        <v>44389</v>
      </c>
      <c r="AA25" s="115">
        <v>40000</v>
      </c>
      <c r="AB25" s="485"/>
      <c r="AC25" s="115"/>
      <c r="AD25" s="1063"/>
      <c r="AE25" s="1064"/>
      <c r="AF25" s="485"/>
      <c r="AG25" s="115"/>
      <c r="AH25" s="485"/>
      <c r="AI25" s="115"/>
      <c r="AJ25" s="485"/>
      <c r="AK25" s="115"/>
    </row>
    <row r="26" spans="1:38" ht="20.25" customHeight="1" thickTop="1" x14ac:dyDescent="0.15">
      <c r="A26" s="850" t="s">
        <v>3253</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1" t="s">
        <v>1687</v>
      </c>
      <c r="Q26" s="826"/>
      <c r="R26" s="486">
        <v>44971</v>
      </c>
      <c r="S26" s="487">
        <v>140000</v>
      </c>
      <c r="T26" s="486">
        <v>44860</v>
      </c>
      <c r="U26" s="487">
        <v>35000</v>
      </c>
      <c r="V26" s="486">
        <v>44693</v>
      </c>
      <c r="W26" s="558">
        <v>35000</v>
      </c>
      <c r="X26" s="486">
        <v>44879</v>
      </c>
      <c r="Y26" s="487">
        <v>30000</v>
      </c>
      <c r="Z26" s="486">
        <v>44986</v>
      </c>
      <c r="AA26" s="1001">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3">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3522</v>
      </c>
      <c r="B28" s="484">
        <v>45055</v>
      </c>
      <c r="C28" s="1195">
        <v>20000</v>
      </c>
      <c r="D28" s="808">
        <v>45090</v>
      </c>
      <c r="E28" s="1195">
        <v>40000</v>
      </c>
      <c r="F28" s="484">
        <v>45071</v>
      </c>
      <c r="G28" s="90">
        <v>20000</v>
      </c>
      <c r="H28" s="825">
        <v>45071</v>
      </c>
      <c r="I28" s="90">
        <v>20000</v>
      </c>
      <c r="J28" s="825">
        <v>45077</v>
      </c>
      <c r="K28" s="1195">
        <v>150000</v>
      </c>
      <c r="L28" s="484">
        <v>45075</v>
      </c>
      <c r="M28" s="90">
        <v>20000</v>
      </c>
      <c r="N28" s="825">
        <v>45057</v>
      </c>
      <c r="O28" s="1195">
        <v>20000</v>
      </c>
      <c r="P28" s="825">
        <v>45117</v>
      </c>
      <c r="Q28" s="1191">
        <v>90000</v>
      </c>
      <c r="R28" s="825">
        <v>45174</v>
      </c>
      <c r="S28" s="90">
        <v>140000</v>
      </c>
      <c r="T28" s="825">
        <v>45054</v>
      </c>
      <c r="U28" s="90">
        <v>35000</v>
      </c>
      <c r="V28" s="825">
        <v>45090</v>
      </c>
      <c r="W28" s="90">
        <v>35000</v>
      </c>
      <c r="X28" s="825">
        <v>45204</v>
      </c>
      <c r="Y28" s="1195">
        <v>30000</v>
      </c>
      <c r="Z28" s="484">
        <v>45224</v>
      </c>
      <c r="AA28" s="90">
        <v>40000</v>
      </c>
      <c r="AB28" s="825">
        <v>45343</v>
      </c>
      <c r="AC28" s="90">
        <v>10000</v>
      </c>
      <c r="AD28" s="825">
        <v>45071</v>
      </c>
      <c r="AE28" s="90">
        <v>40000</v>
      </c>
      <c r="AF28" s="825">
        <v>45053</v>
      </c>
      <c r="AG28" s="90">
        <v>20000</v>
      </c>
      <c r="AH28" s="825">
        <v>45146</v>
      </c>
      <c r="AI28" s="1195">
        <v>10000</v>
      </c>
      <c r="AJ28" s="484">
        <v>45209</v>
      </c>
      <c r="AK28" s="90">
        <v>5000</v>
      </c>
      <c r="AL28" s="1194"/>
    </row>
    <row r="29" spans="1:38" ht="20.25" customHeight="1" thickBot="1" x14ac:dyDescent="0.2">
      <c r="A29" s="1192"/>
      <c r="B29" s="1193"/>
      <c r="C29" s="115"/>
      <c r="D29" s="1193"/>
      <c r="E29" s="115"/>
      <c r="F29" s="1193"/>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6"/>
      <c r="AK29" s="114"/>
      <c r="AL29" s="1194"/>
    </row>
    <row r="30" spans="1:38" ht="20.25" customHeight="1" thickTop="1" x14ac:dyDescent="0.15">
      <c r="A30" s="490" t="s">
        <v>3635</v>
      </c>
      <c r="B30" s="484">
        <v>45398</v>
      </c>
      <c r="C30" s="1195">
        <v>10000</v>
      </c>
      <c r="D30" s="808">
        <v>45439</v>
      </c>
      <c r="E30" s="1195">
        <v>20000</v>
      </c>
      <c r="F30" s="484">
        <v>45443</v>
      </c>
      <c r="G30" s="90">
        <v>10000</v>
      </c>
      <c r="H30" s="825">
        <v>45391</v>
      </c>
      <c r="I30" s="90">
        <v>10000</v>
      </c>
      <c r="J30" s="825">
        <v>45442</v>
      </c>
      <c r="K30" s="1195">
        <v>75000</v>
      </c>
      <c r="L30" s="484">
        <v>45544</v>
      </c>
      <c r="M30" s="90">
        <v>10000</v>
      </c>
      <c r="N30" s="825">
        <v>45393</v>
      </c>
      <c r="O30" s="1195">
        <v>10000</v>
      </c>
      <c r="P30" s="825">
        <v>45448</v>
      </c>
      <c r="Q30" s="29">
        <v>45000</v>
      </c>
      <c r="R30" s="825">
        <v>45545</v>
      </c>
      <c r="S30" s="90">
        <v>70000</v>
      </c>
      <c r="T30" s="825">
        <v>45404</v>
      </c>
      <c r="U30" s="90">
        <v>17500</v>
      </c>
      <c r="V30" s="825">
        <v>45454</v>
      </c>
      <c r="W30" s="90">
        <v>17500</v>
      </c>
      <c r="X30" s="825">
        <v>45391</v>
      </c>
      <c r="Y30" s="1195">
        <v>15000</v>
      </c>
      <c r="Z30" s="484">
        <v>45523</v>
      </c>
      <c r="AA30" s="90">
        <v>20000</v>
      </c>
      <c r="AB30" s="825">
        <v>45343</v>
      </c>
      <c r="AC30" s="90">
        <v>5000</v>
      </c>
      <c r="AD30" s="825">
        <v>45407</v>
      </c>
      <c r="AE30" s="90">
        <v>20000</v>
      </c>
      <c r="AF30" s="825">
        <v>45469</v>
      </c>
      <c r="AG30" s="90">
        <v>10000</v>
      </c>
      <c r="AH30" s="825">
        <v>45385</v>
      </c>
      <c r="AI30" s="1195">
        <v>5000</v>
      </c>
      <c r="AJ30" s="484">
        <v>45393</v>
      </c>
      <c r="AK30" s="1195">
        <v>2500</v>
      </c>
    </row>
    <row r="31" spans="1:38" ht="20.25" customHeight="1" thickBot="1" x14ac:dyDescent="0.2">
      <c r="A31" s="1192"/>
      <c r="B31" s="1193"/>
      <c r="C31" s="115"/>
      <c r="D31" s="1193"/>
      <c r="E31" s="115"/>
      <c r="F31" s="1193"/>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6"/>
      <c r="AK31" s="115"/>
    </row>
    <row r="32" spans="1:38" ht="20.25" customHeight="1" thickTop="1" x14ac:dyDescent="0.15">
      <c r="A32" s="1367" t="s">
        <v>3833</v>
      </c>
      <c r="B32" s="484">
        <v>45769</v>
      </c>
      <c r="C32" s="1195">
        <v>20000</v>
      </c>
      <c r="D32" s="808">
        <v>45777</v>
      </c>
      <c r="E32" s="1195">
        <v>40000</v>
      </c>
      <c r="G32" s="1195">
        <v>20000</v>
      </c>
      <c r="H32" s="484">
        <v>45768</v>
      </c>
      <c r="I32" s="1195">
        <v>20000</v>
      </c>
      <c r="K32" s="1195">
        <v>150000</v>
      </c>
      <c r="L32" s="484">
        <v>45772</v>
      </c>
      <c r="M32" s="1195">
        <v>20000</v>
      </c>
      <c r="O32" s="1195">
        <v>20000</v>
      </c>
      <c r="Q32" s="1195">
        <v>90000</v>
      </c>
      <c r="S32" s="1195">
        <v>140000</v>
      </c>
      <c r="T32" s="484">
        <v>45786</v>
      </c>
      <c r="U32" s="1195">
        <v>35000</v>
      </c>
      <c r="V32" s="484">
        <v>45772</v>
      </c>
      <c r="W32" s="1195">
        <v>35000</v>
      </c>
      <c r="X32" s="484">
        <v>45778</v>
      </c>
      <c r="Y32" s="1195">
        <v>30000</v>
      </c>
      <c r="AA32" s="1195">
        <v>40000</v>
      </c>
      <c r="AB32" s="484">
        <v>45769</v>
      </c>
      <c r="AC32" s="1195">
        <v>10000</v>
      </c>
      <c r="AE32" s="1195">
        <v>40000</v>
      </c>
      <c r="AF32" s="484">
        <v>45768</v>
      </c>
      <c r="AG32" s="1195">
        <v>20000</v>
      </c>
      <c r="AI32" s="1195">
        <v>10000</v>
      </c>
      <c r="AK32" s="90">
        <v>5000</v>
      </c>
      <c r="AL32" s="1194"/>
    </row>
    <row r="33" spans="1:38" ht="20.25" customHeight="1" thickBot="1" x14ac:dyDescent="0.2">
      <c r="A33" s="1368"/>
      <c r="B33" s="1193"/>
      <c r="C33" s="115"/>
      <c r="D33" s="1193"/>
      <c r="E33" s="115"/>
      <c r="F33" s="1193"/>
      <c r="G33" s="114"/>
      <c r="H33" s="485"/>
      <c r="I33" s="115"/>
      <c r="J33" s="1193"/>
      <c r="K33" s="115"/>
      <c r="L33" s="1193"/>
      <c r="M33" s="115"/>
      <c r="N33" s="1193"/>
      <c r="O33" s="115"/>
      <c r="P33" s="1193"/>
      <c r="Q33" s="115"/>
      <c r="R33" s="1193"/>
      <c r="S33" s="115"/>
      <c r="T33" s="1193"/>
      <c r="U33" s="115"/>
      <c r="V33" s="1193"/>
      <c r="W33" s="115"/>
      <c r="X33" s="1193"/>
      <c r="Y33" s="115"/>
      <c r="Z33" s="1193"/>
      <c r="AA33" s="115"/>
      <c r="AB33" s="1193"/>
      <c r="AC33" s="115"/>
      <c r="AD33" s="1193"/>
      <c r="AE33" s="115"/>
      <c r="AF33" s="1193"/>
      <c r="AG33" s="115"/>
      <c r="AH33" s="1193"/>
      <c r="AI33" s="115"/>
      <c r="AJ33" s="114"/>
      <c r="AK33" s="114"/>
      <c r="AL33" s="1194"/>
    </row>
    <row r="34" spans="1:38" ht="20.25" customHeight="1" thickTop="1" x14ac:dyDescent="0.15">
      <c r="C34" s="113"/>
      <c r="D34" s="808"/>
    </row>
    <row r="35" spans="1:38" ht="20.25" customHeight="1" x14ac:dyDescent="0.15">
      <c r="C35" s="113"/>
      <c r="D35" s="808"/>
    </row>
    <row r="36" spans="1:38" ht="20.25" customHeight="1" x14ac:dyDescent="0.15">
      <c r="C36" s="113"/>
      <c r="D36" s="808"/>
    </row>
    <row r="37" spans="1:38" ht="20.25" customHeight="1" x14ac:dyDescent="0.15">
      <c r="C37" s="113"/>
      <c r="D37" s="808"/>
    </row>
    <row r="38" spans="1:38" ht="20.25" customHeight="1" x14ac:dyDescent="0.15">
      <c r="C38" s="113"/>
      <c r="D38" s="808"/>
    </row>
    <row r="39" spans="1:38" ht="20.25" customHeight="1" x14ac:dyDescent="0.15">
      <c r="C39" s="113"/>
      <c r="D39" s="808"/>
    </row>
    <row r="40" spans="1:38" ht="20.25" customHeight="1" x14ac:dyDescent="0.15">
      <c r="C40" s="113"/>
      <c r="D40" s="808"/>
    </row>
    <row r="41" spans="1:38" ht="20.25" customHeight="1" x14ac:dyDescent="0.15">
      <c r="C41" s="113"/>
      <c r="D41" s="808"/>
    </row>
    <row r="42" spans="1:38" ht="20.25" customHeight="1" x14ac:dyDescent="0.15">
      <c r="C42" s="113"/>
      <c r="D42" s="808"/>
    </row>
    <row r="43" spans="1:38" ht="20.25" customHeight="1" x14ac:dyDescent="0.15">
      <c r="C43" s="113"/>
      <c r="D43" s="808"/>
    </row>
    <row r="44" spans="1:38" ht="20.25" customHeight="1" x14ac:dyDescent="0.15">
      <c r="C44" s="113"/>
      <c r="D44" s="808"/>
    </row>
    <row r="45" spans="1:38" ht="20.25" customHeight="1" x14ac:dyDescent="0.15">
      <c r="C45" s="113"/>
      <c r="D45" s="808"/>
    </row>
    <row r="46" spans="1:38" ht="20.25" customHeight="1" x14ac:dyDescent="0.15">
      <c r="C46" s="113"/>
      <c r="D46" s="808"/>
    </row>
    <row r="47" spans="1:38" ht="20.25" customHeight="1" x14ac:dyDescent="0.15">
      <c r="C47" s="113"/>
      <c r="D47" s="80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scale="29"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80" zoomScaleNormal="80" workbookViewId="0">
      <pane ySplit="8" topLeftCell="A1564" activePane="bottomLeft" state="frozen"/>
      <selection pane="bottomLeft" activeCell="C1644" sqref="C1644"/>
    </sheetView>
  </sheetViews>
  <sheetFormatPr defaultColWidth="9" defaultRowHeight="13.5" outlineLevelRow="1" x14ac:dyDescent="0.15"/>
  <cols>
    <col min="1" max="1" width="12.875" style="59" customWidth="1"/>
    <col min="2" max="2" width="15.5" customWidth="1"/>
    <col min="3" max="3" width="17.25" customWidth="1"/>
    <col min="4" max="4" width="13.5" style="1126"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1" t="s">
        <v>3195</v>
      </c>
    </row>
    <row r="2" spans="1:15" ht="16.5" hidden="1" customHeight="1" outlineLevel="1" x14ac:dyDescent="0.15">
      <c r="C2" s="987" t="s">
        <v>2556</v>
      </c>
      <c r="D2" s="1102">
        <v>1516</v>
      </c>
      <c r="F2" s="1309">
        <v>1516</v>
      </c>
      <c r="G2" s="1" t="s">
        <v>3330</v>
      </c>
      <c r="I2" s="1310"/>
    </row>
    <row r="3" spans="1:15" ht="16.5" hidden="1" customHeight="1" outlineLevel="1" x14ac:dyDescent="0.15">
      <c r="C3" s="987" t="s">
        <v>2557</v>
      </c>
      <c r="D3" s="1102">
        <v>1622</v>
      </c>
      <c r="G3" s="1174"/>
      <c r="I3" s="1310"/>
    </row>
    <row r="4" spans="1:15" ht="16.5" hidden="1" customHeight="1" outlineLevel="1" x14ac:dyDescent="0.15">
      <c r="B4" s="1310"/>
      <c r="C4" s="987" t="s">
        <v>402</v>
      </c>
      <c r="D4" s="1315">
        <v>9688496</v>
      </c>
      <c r="G4" s="1284"/>
      <c r="I4" s="526"/>
    </row>
    <row r="5" spans="1:15" ht="16.5" hidden="1" customHeight="1" outlineLevel="1" x14ac:dyDescent="0.15">
      <c r="A5" s="794"/>
      <c r="B5" s="1310"/>
      <c r="C5" s="987" t="s">
        <v>1739</v>
      </c>
      <c r="D5" s="1315">
        <v>12258540</v>
      </c>
      <c r="E5"/>
      <c r="G5" s="1316" t="s">
        <v>3822</v>
      </c>
      <c r="L5" s="2"/>
      <c r="O5">
        <v>797</v>
      </c>
    </row>
    <row r="6" spans="1:15" ht="16.5" hidden="1" customHeight="1" outlineLevel="1" x14ac:dyDescent="0.15">
      <c r="A6" s="794"/>
      <c r="B6" s="1310"/>
      <c r="C6" s="987" t="s">
        <v>3193</v>
      </c>
      <c r="D6" s="1103">
        <v>0</v>
      </c>
      <c r="E6"/>
      <c r="G6" s="57"/>
      <c r="L6" s="2"/>
    </row>
    <row r="7" spans="1:15" ht="16.5" hidden="1" customHeight="1" outlineLevel="1" x14ac:dyDescent="0.15">
      <c r="A7" s="795"/>
      <c r="C7" s="987" t="s">
        <v>3194</v>
      </c>
      <c r="D7" s="1103">
        <v>0</v>
      </c>
      <c r="E7"/>
      <c r="G7"/>
      <c r="H7" s="788"/>
      <c r="I7" s="788"/>
      <c r="L7" s="2"/>
    </row>
    <row r="8" spans="1:15" s="5" customFormat="1" ht="38.25" customHeight="1" collapsed="1" x14ac:dyDescent="0.15">
      <c r="A8" s="3" t="s">
        <v>2588</v>
      </c>
      <c r="C8" s="789" t="s">
        <v>2548</v>
      </c>
      <c r="D8" s="1104" t="s">
        <v>1761</v>
      </c>
      <c r="E8" s="3"/>
      <c r="F8" s="3" t="s">
        <v>2543</v>
      </c>
      <c r="G8" s="791"/>
      <c r="H8" s="790" t="s">
        <v>2549</v>
      </c>
      <c r="I8" s="792" t="s">
        <v>2550</v>
      </c>
      <c r="J8" s="793" t="s">
        <v>2551</v>
      </c>
      <c r="K8" s="793" t="s">
        <v>2552</v>
      </c>
      <c r="L8" s="793" t="s">
        <v>2553</v>
      </c>
      <c r="M8" s="805" t="s">
        <v>2555</v>
      </c>
      <c r="N8" s="4"/>
    </row>
    <row r="9" spans="1:15" ht="18" customHeight="1" thickBot="1" x14ac:dyDescent="0.2">
      <c r="A9" s="796"/>
      <c r="B9" s="6"/>
      <c r="C9" s="7">
        <v>40269</v>
      </c>
      <c r="D9" s="1105" t="s">
        <v>0</v>
      </c>
      <c r="E9" s="710"/>
      <c r="F9" s="8"/>
      <c r="G9" s="9"/>
      <c r="H9" s="10" t="s">
        <v>1</v>
      </c>
      <c r="I9" s="730"/>
      <c r="J9" s="516"/>
      <c r="K9" s="11" t="str">
        <f>IF(B9="","",N9)</f>
        <v/>
      </c>
      <c r="L9" s="11">
        <f t="shared" ref="L9:L72" si="0">IF(C9="","",N9)</f>
        <v>7450369</v>
      </c>
      <c r="M9" s="12"/>
      <c r="N9" s="12">
        <v>7450369</v>
      </c>
    </row>
    <row r="10" spans="1:15" ht="18" customHeight="1" thickTop="1" x14ac:dyDescent="0.15">
      <c r="A10" s="797"/>
      <c r="B10" s="13" t="s">
        <v>2</v>
      </c>
      <c r="C10" s="14">
        <v>40277</v>
      </c>
      <c r="D10" s="1106"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7"/>
      <c r="B11" s="19" t="s">
        <v>6</v>
      </c>
      <c r="C11" s="20">
        <v>40283</v>
      </c>
      <c r="D11" s="1107"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7"/>
      <c r="B12" s="26"/>
      <c r="C12" s="20">
        <v>40336</v>
      </c>
      <c r="D12" s="1107"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7"/>
      <c r="B13" s="26"/>
      <c r="C13" s="20">
        <v>40336</v>
      </c>
      <c r="D13" s="1107"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7"/>
      <c r="B14" s="26"/>
      <c r="C14" s="20">
        <v>40350</v>
      </c>
      <c r="D14" s="1107"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7"/>
      <c r="B15" s="26"/>
      <c r="C15" s="20">
        <v>40406</v>
      </c>
      <c r="D15" s="1108"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7"/>
      <c r="B16" s="26"/>
      <c r="C16" s="20">
        <v>40415</v>
      </c>
      <c r="D16" s="1107"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7"/>
      <c r="B17" s="26"/>
      <c r="C17" s="20">
        <v>40506</v>
      </c>
      <c r="D17" s="1107"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7"/>
      <c r="B18" s="26"/>
      <c r="C18" s="20">
        <v>40522</v>
      </c>
      <c r="D18" s="1107"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7"/>
      <c r="B19" s="26"/>
      <c r="C19" s="20">
        <v>40534</v>
      </c>
      <c r="D19" s="1108"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7"/>
      <c r="B20" s="26"/>
      <c r="C20" s="20">
        <v>40534</v>
      </c>
      <c r="D20" s="1107"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7"/>
      <c r="B21" s="26"/>
      <c r="C21" s="20">
        <v>40589</v>
      </c>
      <c r="D21" s="1108"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7"/>
      <c r="B22" s="26"/>
      <c r="C22" s="20">
        <v>40595</v>
      </c>
      <c r="D22" s="1108"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7"/>
      <c r="B23" s="26"/>
      <c r="C23" s="20">
        <v>40597</v>
      </c>
      <c r="D23" s="1107"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7"/>
      <c r="B24" s="26"/>
      <c r="C24" s="20">
        <v>40631</v>
      </c>
      <c r="D24" s="1108"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7"/>
      <c r="B25" s="26"/>
      <c r="C25" s="20">
        <v>40632</v>
      </c>
      <c r="D25" s="1108"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7"/>
      <c r="B26" s="27"/>
      <c r="C26" s="28">
        <v>40632</v>
      </c>
      <c r="D26" s="1108"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7"/>
      <c r="B27" s="26"/>
      <c r="C27" s="20">
        <v>40633</v>
      </c>
      <c r="D27" s="1108"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7"/>
      <c r="B28" s="27"/>
      <c r="C28" s="28">
        <v>40633</v>
      </c>
      <c r="D28" s="1108"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7"/>
      <c r="B29" s="27"/>
      <c r="C29" s="28">
        <v>40633</v>
      </c>
      <c r="D29" s="1107"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7"/>
      <c r="B30" s="26"/>
      <c r="C30" s="20">
        <v>40639</v>
      </c>
      <c r="D30" s="1108"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7"/>
      <c r="B31" s="26"/>
      <c r="C31" s="20">
        <v>40648</v>
      </c>
      <c r="D31" s="1107"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7"/>
      <c r="B32" s="27"/>
      <c r="C32" s="28">
        <v>40648</v>
      </c>
      <c r="D32" s="1108"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7"/>
      <c r="B33" s="26"/>
      <c r="C33" s="20">
        <v>40654</v>
      </c>
      <c r="D33" s="1108"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7"/>
      <c r="B34" s="27"/>
      <c r="C34" s="28">
        <v>40654</v>
      </c>
      <c r="D34" s="1107"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7"/>
      <c r="B35" s="26"/>
      <c r="C35" s="20">
        <v>40658</v>
      </c>
      <c r="D35" s="1108"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7"/>
      <c r="B36" s="26"/>
      <c r="C36" s="20">
        <v>40660</v>
      </c>
      <c r="D36" s="1108"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7"/>
      <c r="B37" s="26"/>
      <c r="C37" s="20">
        <v>40674</v>
      </c>
      <c r="D37" s="1108"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7"/>
      <c r="B38" s="27"/>
      <c r="C38" s="28">
        <v>40674</v>
      </c>
      <c r="D38" s="1107"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7"/>
      <c r="B39" s="26"/>
      <c r="C39" s="20">
        <v>40688</v>
      </c>
      <c r="D39" s="1108"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7"/>
      <c r="B40" s="26"/>
      <c r="C40" s="20">
        <v>40694</v>
      </c>
      <c r="D40" s="1108"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7"/>
      <c r="B41" s="26"/>
      <c r="C41" s="20">
        <v>40718</v>
      </c>
      <c r="D41" s="1107"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7"/>
      <c r="B42" s="26"/>
      <c r="C42" s="20">
        <v>40718</v>
      </c>
      <c r="D42" s="1107"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7"/>
      <c r="B43" s="26"/>
      <c r="C43" s="20">
        <v>40718</v>
      </c>
      <c r="D43" s="1107"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7"/>
      <c r="B44" s="26"/>
      <c r="C44" s="20">
        <v>40722</v>
      </c>
      <c r="D44" s="1108"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7"/>
      <c r="B45" s="27"/>
      <c r="C45" s="28">
        <v>40722</v>
      </c>
      <c r="D45" s="1108"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7"/>
      <c r="B46" s="105"/>
      <c r="C46" s="28">
        <v>40722</v>
      </c>
      <c r="D46" s="1108"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7"/>
      <c r="B47" s="26"/>
      <c r="C47" s="20">
        <v>40722</v>
      </c>
      <c r="D47" s="1108"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7"/>
      <c r="B48" s="27"/>
      <c r="C48" s="28">
        <v>40722</v>
      </c>
      <c r="D48" s="1108"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7"/>
      <c r="B49" s="27"/>
      <c r="C49" s="28">
        <v>40722</v>
      </c>
      <c r="D49" s="1108"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7"/>
      <c r="B50" s="27"/>
      <c r="C50" s="28">
        <v>40722</v>
      </c>
      <c r="D50" s="1108"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7"/>
      <c r="B51" s="26"/>
      <c r="C51" s="20">
        <v>40730</v>
      </c>
      <c r="D51" s="1107"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7"/>
      <c r="B52" s="26"/>
      <c r="C52" s="20">
        <v>40737</v>
      </c>
      <c r="D52" s="1108"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7"/>
      <c r="B53" s="26"/>
      <c r="C53" s="20">
        <v>40752</v>
      </c>
      <c r="D53" s="1107"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7"/>
      <c r="B54" s="26"/>
      <c r="C54" s="20">
        <v>40777</v>
      </c>
      <c r="D54" s="1108"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7"/>
      <c r="B55" s="26"/>
      <c r="C55" s="20">
        <v>40784</v>
      </c>
      <c r="D55" s="1108"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7"/>
      <c r="B56" s="27"/>
      <c r="C56" s="28">
        <v>40784</v>
      </c>
      <c r="D56" s="1108"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7"/>
      <c r="B57" s="27"/>
      <c r="C57" s="28">
        <v>40784</v>
      </c>
      <c r="D57" s="1108"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7"/>
      <c r="B58" s="26"/>
      <c r="C58" s="20">
        <v>40808</v>
      </c>
      <c r="D58" s="1108"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7"/>
      <c r="B59" s="27"/>
      <c r="C59" s="28">
        <v>40808</v>
      </c>
      <c r="D59" s="1108"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7"/>
      <c r="B60" s="26"/>
      <c r="C60" s="20">
        <v>40815</v>
      </c>
      <c r="D60" s="1108"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7"/>
      <c r="B61" s="27"/>
      <c r="C61" s="28">
        <v>40815</v>
      </c>
      <c r="D61" s="1109"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7"/>
      <c r="B62" s="27"/>
      <c r="C62" s="28">
        <v>40815</v>
      </c>
      <c r="D62" s="1108"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7"/>
      <c r="B63" s="27"/>
      <c r="C63" s="28">
        <v>40815</v>
      </c>
      <c r="D63" s="1108"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7"/>
      <c r="B64" s="27"/>
      <c r="C64" s="28">
        <v>40815</v>
      </c>
      <c r="D64" s="1107"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7"/>
      <c r="B65" s="26"/>
      <c r="C65" s="20">
        <v>40829</v>
      </c>
      <c r="D65" s="1108"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7"/>
      <c r="B66" s="27"/>
      <c r="C66" s="28">
        <v>40829</v>
      </c>
      <c r="D66" s="1108"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7"/>
      <c r="B67" s="27"/>
      <c r="C67" s="28">
        <v>40829</v>
      </c>
      <c r="D67" s="1108"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7"/>
      <c r="B68" s="27"/>
      <c r="C68" s="28">
        <v>40829</v>
      </c>
      <c r="D68" s="1108"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7"/>
      <c r="B69" s="27"/>
      <c r="C69" s="28">
        <v>40829</v>
      </c>
      <c r="D69" s="1108"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7"/>
      <c r="B70" s="27"/>
      <c r="C70" s="28">
        <v>40829</v>
      </c>
      <c r="D70" s="1108"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7"/>
      <c r="B71" s="27"/>
      <c r="C71" s="28">
        <v>40829</v>
      </c>
      <c r="D71" s="1108"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7"/>
      <c r="B72" s="27"/>
      <c r="C72" s="28">
        <v>40829</v>
      </c>
      <c r="D72" s="1108"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7"/>
      <c r="B73" s="27"/>
      <c r="C73" s="28">
        <v>40829</v>
      </c>
      <c r="D73" s="1108"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7"/>
      <c r="B74" s="27"/>
      <c r="C74" s="28">
        <v>40829</v>
      </c>
      <c r="D74" s="1108"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7"/>
      <c r="B75" s="27"/>
      <c r="C75" s="28">
        <v>40829</v>
      </c>
      <c r="D75" s="1108"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7"/>
      <c r="B76" s="27"/>
      <c r="C76" s="28">
        <v>40829</v>
      </c>
      <c r="D76" s="1108"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7"/>
      <c r="B77" s="27"/>
      <c r="C77" s="28">
        <v>40829</v>
      </c>
      <c r="D77" s="1108"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7"/>
      <c r="B78" s="27"/>
      <c r="C78" s="28">
        <v>40829</v>
      </c>
      <c r="D78" s="1108"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7"/>
      <c r="B79" s="27"/>
      <c r="C79" s="28">
        <v>40829</v>
      </c>
      <c r="D79" s="1108"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7"/>
      <c r="B80" s="27"/>
      <c r="C80" s="28">
        <v>40829</v>
      </c>
      <c r="D80" s="1108"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7"/>
      <c r="B81" s="27"/>
      <c r="C81" s="28">
        <v>40829</v>
      </c>
      <c r="D81" s="1108"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7"/>
      <c r="B82" s="27"/>
      <c r="C82" s="28">
        <v>40829</v>
      </c>
      <c r="D82" s="1108"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7"/>
      <c r="B83" s="27"/>
      <c r="C83" s="28">
        <v>40829</v>
      </c>
      <c r="D83" s="1108"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7"/>
      <c r="B84" s="27"/>
      <c r="C84" s="28">
        <v>40829</v>
      </c>
      <c r="D84" s="1108"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7"/>
      <c r="B85" s="27"/>
      <c r="C85" s="28">
        <v>40829</v>
      </c>
      <c r="D85" s="1108"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7"/>
      <c r="B86" s="27"/>
      <c r="C86" s="28">
        <v>40829</v>
      </c>
      <c r="D86" s="1108"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7"/>
      <c r="B87" s="27"/>
      <c r="C87" s="28">
        <v>40829</v>
      </c>
      <c r="D87" s="1108"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7"/>
      <c r="B88" s="26"/>
      <c r="C88" s="20">
        <v>40841</v>
      </c>
      <c r="D88" s="1108"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7"/>
      <c r="B89" s="27"/>
      <c r="C89" s="28">
        <v>40841</v>
      </c>
      <c r="D89" s="1108"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7"/>
      <c r="B90" s="27"/>
      <c r="C90" s="28">
        <v>40841</v>
      </c>
      <c r="D90" s="1108"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7"/>
      <c r="B91" s="26"/>
      <c r="C91" s="20">
        <v>40848</v>
      </c>
      <c r="D91" s="1108"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7"/>
      <c r="B92" s="27"/>
      <c r="C92" s="28">
        <v>40848</v>
      </c>
      <c r="D92" s="1108"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7"/>
      <c r="B93" s="27"/>
      <c r="C93" s="28">
        <v>40848</v>
      </c>
      <c r="D93" s="1108"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7"/>
      <c r="B94" s="27"/>
      <c r="C94" s="28">
        <v>40848</v>
      </c>
      <c r="D94" s="1108"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7"/>
      <c r="B95" s="26"/>
      <c r="C95" s="20">
        <v>40851</v>
      </c>
      <c r="D95" s="1108"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7"/>
      <c r="B96" s="27"/>
      <c r="C96" s="28">
        <v>40851</v>
      </c>
      <c r="D96" s="1108"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7"/>
      <c r="B97" s="26"/>
      <c r="C97" s="20">
        <v>40869</v>
      </c>
      <c r="D97" s="1108"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7"/>
      <c r="B98" s="27"/>
      <c r="C98" s="28">
        <v>40869</v>
      </c>
      <c r="D98" s="1108"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7"/>
      <c r="B99" s="27"/>
      <c r="C99" s="28">
        <v>40869</v>
      </c>
      <c r="D99" s="1108"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7"/>
      <c r="B100" s="26"/>
      <c r="C100" s="20">
        <v>40871</v>
      </c>
      <c r="D100" s="1110"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7"/>
      <c r="B101" s="27"/>
      <c r="C101" s="28">
        <v>40872</v>
      </c>
      <c r="D101" s="1108"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7"/>
      <c r="B102" s="27"/>
      <c r="C102" s="28">
        <v>40872</v>
      </c>
      <c r="D102" s="1108"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7"/>
      <c r="B103" s="27"/>
      <c r="C103" s="28">
        <v>40875</v>
      </c>
      <c r="D103" s="1107"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7"/>
      <c r="B104" s="27"/>
      <c r="C104" s="28">
        <v>40879</v>
      </c>
      <c r="D104" s="1108"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7"/>
      <c r="B105" s="27"/>
      <c r="C105" s="28">
        <v>40882</v>
      </c>
      <c r="D105" s="1108"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7"/>
      <c r="B106" s="27"/>
      <c r="C106" s="28">
        <v>40882</v>
      </c>
      <c r="D106" s="1108"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7"/>
      <c r="B107" s="27"/>
      <c r="C107" s="28">
        <v>40882</v>
      </c>
      <c r="D107" s="1108"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7"/>
      <c r="B108" s="27"/>
      <c r="C108" s="28">
        <v>40882</v>
      </c>
      <c r="D108" s="1108"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7"/>
      <c r="B109" s="27"/>
      <c r="C109" s="28">
        <v>40879</v>
      </c>
      <c r="D109" s="1108"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7"/>
      <c r="B110" s="27"/>
      <c r="C110" s="28">
        <v>40896</v>
      </c>
      <c r="D110" s="1108"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7"/>
      <c r="B111" s="27"/>
      <c r="C111" s="28">
        <v>40896</v>
      </c>
      <c r="D111" s="1108"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7"/>
      <c r="B112" s="27"/>
      <c r="C112" s="28">
        <v>40903</v>
      </c>
      <c r="D112" s="1108"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7"/>
      <c r="B113" s="27"/>
      <c r="C113" s="28">
        <v>40903</v>
      </c>
      <c r="D113" s="1108"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7"/>
      <c r="B114" s="27"/>
      <c r="C114" s="28">
        <v>40903</v>
      </c>
      <c r="D114" s="1108"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7"/>
      <c r="B115" s="27"/>
      <c r="C115" s="28">
        <v>40903</v>
      </c>
      <c r="D115" s="1108"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7"/>
      <c r="B116" s="27"/>
      <c r="C116" s="28">
        <v>40903</v>
      </c>
      <c r="D116" s="1108"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7"/>
      <c r="B117" s="27"/>
      <c r="C117" s="28">
        <v>40903</v>
      </c>
      <c r="D117" s="1108"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7"/>
      <c r="B118" s="27"/>
      <c r="C118" s="28">
        <v>40903</v>
      </c>
      <c r="D118" s="1108"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7"/>
      <c r="B119" s="27"/>
      <c r="C119" s="28">
        <v>40903</v>
      </c>
      <c r="D119" s="1108"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7"/>
      <c r="B120" s="27"/>
      <c r="C120" s="28">
        <v>40903</v>
      </c>
      <c r="D120" s="1108"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7"/>
      <c r="B121" s="27"/>
      <c r="C121" s="28">
        <v>40903</v>
      </c>
      <c r="D121" s="1108"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7"/>
      <c r="B122" s="27"/>
      <c r="C122" s="28">
        <v>40903</v>
      </c>
      <c r="D122" s="1108"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7"/>
      <c r="B123" s="27"/>
      <c r="C123" s="28">
        <v>40903</v>
      </c>
      <c r="D123" s="1108"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8"/>
      <c r="B124" s="31" t="s">
        <v>109</v>
      </c>
      <c r="C124" s="32">
        <v>40904</v>
      </c>
      <c r="D124" s="1111"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799"/>
      <c r="B125" s="37" t="s">
        <v>111</v>
      </c>
      <c r="C125" s="38">
        <v>40914</v>
      </c>
      <c r="D125" s="1106"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7"/>
      <c r="B126" s="27"/>
      <c r="C126" s="28">
        <v>40914</v>
      </c>
      <c r="D126" s="1107"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7"/>
      <c r="B127" s="27"/>
      <c r="C127" s="28">
        <v>40918</v>
      </c>
      <c r="D127" s="1108"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7"/>
      <c r="B128" s="27"/>
      <c r="C128" s="28">
        <v>40918</v>
      </c>
      <c r="D128" s="1108"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7"/>
      <c r="B129" s="27"/>
      <c r="C129" s="28">
        <v>40918</v>
      </c>
      <c r="D129" s="1108"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7"/>
      <c r="B130" s="27"/>
      <c r="C130" s="28">
        <v>40918</v>
      </c>
      <c r="D130" s="1108"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7"/>
      <c r="B131" s="27"/>
      <c r="C131" s="28">
        <v>40918</v>
      </c>
      <c r="D131" s="1108"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7"/>
      <c r="B132" s="27"/>
      <c r="C132" s="28">
        <v>40918</v>
      </c>
      <c r="D132" s="1108"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7"/>
      <c r="B133" s="27"/>
      <c r="C133" s="28">
        <v>40918</v>
      </c>
      <c r="D133" s="1108"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7"/>
      <c r="B134" s="27"/>
      <c r="C134" s="28">
        <v>40924</v>
      </c>
      <c r="D134" s="1108"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7"/>
      <c r="B135" s="27"/>
      <c r="C135" s="28">
        <v>40924</v>
      </c>
      <c r="D135" s="1108"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7"/>
      <c r="B136" s="27"/>
      <c r="C136" s="28">
        <v>40926</v>
      </c>
      <c r="D136" s="1108"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7"/>
      <c r="B137" s="27"/>
      <c r="C137" s="28">
        <v>40926</v>
      </c>
      <c r="D137" s="1108"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7"/>
      <c r="B138" s="27"/>
      <c r="C138" s="28">
        <v>40926</v>
      </c>
      <c r="D138" s="1108"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7"/>
      <c r="B139" s="26"/>
      <c r="C139" s="20">
        <v>40939</v>
      </c>
      <c r="D139" s="1108"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7"/>
      <c r="B140" s="27"/>
      <c r="C140" s="28">
        <v>40939</v>
      </c>
      <c r="D140" s="1108"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7"/>
      <c r="B141" s="27"/>
      <c r="C141" s="28">
        <v>40939</v>
      </c>
      <c r="D141" s="1107"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7"/>
      <c r="B142" s="26"/>
      <c r="C142" s="20">
        <v>40954</v>
      </c>
      <c r="D142" s="1108"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7"/>
      <c r="B143" s="27"/>
      <c r="C143" s="28">
        <v>40954</v>
      </c>
      <c r="D143" s="1108"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7"/>
      <c r="B144" s="27"/>
      <c r="C144" s="28">
        <v>40954</v>
      </c>
      <c r="D144" s="1108"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7"/>
      <c r="B145" s="27"/>
      <c r="C145" s="28">
        <v>40959</v>
      </c>
      <c r="D145" s="1108"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7"/>
      <c r="B146" s="26"/>
      <c r="C146" s="20">
        <v>40967</v>
      </c>
      <c r="D146" s="1108"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7"/>
      <c r="B147" s="27"/>
      <c r="C147" s="28">
        <v>40967</v>
      </c>
      <c r="D147" s="1108"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7"/>
      <c r="B148" s="27"/>
      <c r="C148" s="28">
        <v>40967</v>
      </c>
      <c r="D148" s="1108"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7"/>
      <c r="B149" s="26"/>
      <c r="C149" s="20">
        <v>40967</v>
      </c>
      <c r="D149" s="1108"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7"/>
      <c r="B150" s="26"/>
      <c r="C150" s="20">
        <v>40970</v>
      </c>
      <c r="D150" s="1107"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7"/>
      <c r="B151" s="27"/>
      <c r="C151" s="28">
        <v>40984</v>
      </c>
      <c r="D151" s="1108"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7"/>
      <c r="B152" s="27"/>
      <c r="C152" s="28">
        <v>40984</v>
      </c>
      <c r="D152" s="1108"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7"/>
      <c r="B153" s="27"/>
      <c r="C153" s="28">
        <v>40984</v>
      </c>
      <c r="D153" s="1108"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7"/>
      <c r="B154" s="27"/>
      <c r="C154" s="28">
        <v>40984</v>
      </c>
      <c r="D154" s="1108"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7"/>
      <c r="B155" s="27"/>
      <c r="C155" s="28">
        <v>40984</v>
      </c>
      <c r="D155" s="1108"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7"/>
      <c r="B156" s="27"/>
      <c r="C156" s="28">
        <v>40984</v>
      </c>
      <c r="D156" s="1108"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7"/>
      <c r="B157" s="27"/>
      <c r="C157" s="28">
        <v>40984</v>
      </c>
      <c r="D157" s="1108"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7"/>
      <c r="B158" s="27"/>
      <c r="C158" s="28">
        <v>40994</v>
      </c>
      <c r="D158" s="1108"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7"/>
      <c r="B159" s="27"/>
      <c r="C159" s="28">
        <v>40994</v>
      </c>
      <c r="D159" s="1108"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7"/>
      <c r="B160" s="27"/>
      <c r="C160" s="28">
        <v>40994</v>
      </c>
      <c r="D160" s="1108"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7"/>
      <c r="B161" s="27"/>
      <c r="C161" s="28">
        <v>40994</v>
      </c>
      <c r="D161" s="1108"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7"/>
      <c r="B162" s="27"/>
      <c r="C162" s="28">
        <v>40994</v>
      </c>
      <c r="D162" s="1108"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7"/>
      <c r="B163" s="27"/>
      <c r="C163" s="28">
        <v>40994</v>
      </c>
      <c r="D163" s="1108"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7"/>
      <c r="B164" s="27"/>
      <c r="C164" s="28">
        <v>40994</v>
      </c>
      <c r="D164" s="1108"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7"/>
      <c r="B165" s="27"/>
      <c r="C165" s="28">
        <v>40994</v>
      </c>
      <c r="D165" s="1108"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7"/>
      <c r="B166" s="27"/>
      <c r="C166" s="28">
        <v>40994</v>
      </c>
      <c r="D166" s="1108"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7"/>
      <c r="B167" s="27"/>
      <c r="C167" s="28">
        <v>40994</v>
      </c>
      <c r="D167" s="1108"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7"/>
      <c r="B168" s="27"/>
      <c r="C168" s="28">
        <v>40994</v>
      </c>
      <c r="D168" s="1108"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7"/>
      <c r="B169" s="27"/>
      <c r="C169" s="28">
        <v>40994</v>
      </c>
      <c r="D169" s="1108"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7"/>
      <c r="B170" s="27"/>
      <c r="C170" s="28">
        <v>40994</v>
      </c>
      <c r="D170" s="1107"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0"/>
      <c r="B171" s="39" t="s">
        <v>136</v>
      </c>
      <c r="C171" s="40">
        <v>40994</v>
      </c>
      <c r="D171" s="1112"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799"/>
      <c r="B172" s="45" t="s">
        <v>138</v>
      </c>
      <c r="C172" s="14">
        <v>41005</v>
      </c>
      <c r="D172" s="1106"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7"/>
      <c r="B173" s="27"/>
      <c r="C173" s="28">
        <v>41008</v>
      </c>
      <c r="D173" s="1108"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7"/>
      <c r="B174" s="27"/>
      <c r="C174" s="28">
        <v>41008</v>
      </c>
      <c r="D174" s="1108"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7"/>
      <c r="B175" s="26"/>
      <c r="C175" s="20">
        <v>41011</v>
      </c>
      <c r="D175" s="1108"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7"/>
      <c r="B176" s="27"/>
      <c r="C176" s="28">
        <v>41011</v>
      </c>
      <c r="D176" s="1108"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7"/>
      <c r="B177" s="26"/>
      <c r="C177" s="20">
        <v>41015</v>
      </c>
      <c r="D177" s="1110"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7"/>
      <c r="B178" s="27"/>
      <c r="C178" s="28">
        <v>41015</v>
      </c>
      <c r="D178" s="1107"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7"/>
      <c r="B179" s="27"/>
      <c r="C179" s="28">
        <v>41024</v>
      </c>
      <c r="D179" s="1108"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7"/>
      <c r="B180" s="27"/>
      <c r="C180" s="28">
        <v>41036</v>
      </c>
      <c r="D180" s="1108"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7"/>
      <c r="B181" s="27"/>
      <c r="C181" s="28">
        <v>41037</v>
      </c>
      <c r="D181" s="1108"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7"/>
      <c r="B182" s="27"/>
      <c r="C182" s="28">
        <v>41052</v>
      </c>
      <c r="D182" s="1107"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7"/>
      <c r="B183" s="27"/>
      <c r="C183" s="28">
        <v>41054</v>
      </c>
      <c r="D183" s="1108"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7"/>
      <c r="B184" s="27"/>
      <c r="C184" s="28">
        <v>41061</v>
      </c>
      <c r="D184" s="1107"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7"/>
      <c r="B185" s="27"/>
      <c r="C185" s="28">
        <v>41074</v>
      </c>
      <c r="D185" s="1108"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7"/>
      <c r="B186" s="27"/>
      <c r="C186" s="28">
        <v>41074</v>
      </c>
      <c r="D186" s="1108"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7"/>
      <c r="B187" s="27"/>
      <c r="C187" s="28">
        <v>41074</v>
      </c>
      <c r="D187" s="1108"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7"/>
      <c r="B188" s="27"/>
      <c r="C188" s="28">
        <v>41079</v>
      </c>
      <c r="D188" s="1108"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7"/>
      <c r="B189" s="27"/>
      <c r="C189" s="28">
        <v>41079</v>
      </c>
      <c r="D189" s="1108"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7"/>
      <c r="B190" s="27"/>
      <c r="C190" s="28">
        <v>41079</v>
      </c>
      <c r="D190" s="1108"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7"/>
      <c r="B191" s="27"/>
      <c r="C191" s="28">
        <v>41082</v>
      </c>
      <c r="D191" s="1108"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7"/>
      <c r="B192" s="27"/>
      <c r="C192" s="28">
        <v>41082</v>
      </c>
      <c r="D192" s="1108"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7"/>
      <c r="B193" s="27"/>
      <c r="C193" s="28">
        <v>41082</v>
      </c>
      <c r="D193" s="1108"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7"/>
      <c r="B194" s="27"/>
      <c r="C194" s="28">
        <v>41087</v>
      </c>
      <c r="D194" s="1108"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7"/>
      <c r="B195" s="27"/>
      <c r="C195" s="28">
        <v>41087</v>
      </c>
      <c r="D195" s="1108"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7"/>
      <c r="B196" s="26"/>
      <c r="C196" s="20">
        <v>41092</v>
      </c>
      <c r="D196" s="1108"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7"/>
      <c r="B197" s="27"/>
      <c r="C197" s="28">
        <v>41092</v>
      </c>
      <c r="D197" s="1108"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7"/>
      <c r="B198" s="27"/>
      <c r="C198" s="28">
        <v>41123</v>
      </c>
      <c r="D198" s="1108"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7"/>
      <c r="B199" s="26"/>
      <c r="C199" s="20">
        <v>41141</v>
      </c>
      <c r="D199" s="1108"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7"/>
      <c r="B200" s="27"/>
      <c r="C200" s="28">
        <v>41145</v>
      </c>
      <c r="D200" s="1107"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7"/>
      <c r="B201" s="27"/>
      <c r="C201" s="28">
        <v>41149</v>
      </c>
      <c r="D201" s="1108"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7"/>
      <c r="B202" s="26"/>
      <c r="C202" s="20">
        <v>41180</v>
      </c>
      <c r="D202" s="1108"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7"/>
      <c r="B203" s="27"/>
      <c r="C203" s="28">
        <v>41180</v>
      </c>
      <c r="D203" s="1108"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7"/>
      <c r="B204" s="27"/>
      <c r="C204" s="28">
        <v>41180</v>
      </c>
      <c r="D204" s="1108"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7"/>
      <c r="B205" s="27"/>
      <c r="C205" s="107">
        <v>41204</v>
      </c>
      <c r="D205" s="1107"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7"/>
      <c r="B206" s="27"/>
      <c r="C206" s="28">
        <v>41204</v>
      </c>
      <c r="D206" s="1107"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7"/>
      <c r="B207" s="27"/>
      <c r="C207" s="28">
        <v>41211</v>
      </c>
      <c r="D207" s="1108"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7"/>
      <c r="B208" s="27"/>
      <c r="C208" s="28">
        <v>41211</v>
      </c>
      <c r="D208" s="1108"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7"/>
      <c r="B209" s="27"/>
      <c r="C209" s="28">
        <v>41211</v>
      </c>
      <c r="D209" s="1108"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7"/>
      <c r="B210" s="27"/>
      <c r="C210" s="28">
        <v>41214</v>
      </c>
      <c r="D210" s="1108"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7"/>
      <c r="B211" s="27"/>
      <c r="C211" s="28">
        <v>41214</v>
      </c>
      <c r="D211" s="1108"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7"/>
      <c r="B212" s="27"/>
      <c r="C212" s="28">
        <v>41214</v>
      </c>
      <c r="D212" s="1108"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7"/>
      <c r="B213" s="27"/>
      <c r="C213" s="28">
        <v>41244</v>
      </c>
      <c r="D213" s="1107"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7"/>
      <c r="B214" s="27"/>
      <c r="C214" s="28">
        <v>41244</v>
      </c>
      <c r="D214" s="1107"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7"/>
      <c r="B215" s="26"/>
      <c r="C215" s="20">
        <v>41249</v>
      </c>
      <c r="D215" s="1108"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7"/>
      <c r="B216" s="27"/>
      <c r="C216" s="28">
        <v>41249</v>
      </c>
      <c r="D216" s="1108"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7"/>
      <c r="B217" s="27"/>
      <c r="C217" s="28">
        <v>41249</v>
      </c>
      <c r="D217" s="1108"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7"/>
      <c r="B218" s="26"/>
      <c r="C218" s="20">
        <v>41250</v>
      </c>
      <c r="D218" s="1108"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7"/>
      <c r="B219" s="27"/>
      <c r="C219" s="28">
        <v>41250</v>
      </c>
      <c r="D219" s="1108"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7"/>
      <c r="B220" s="27"/>
      <c r="C220" s="28">
        <v>41250</v>
      </c>
      <c r="D220" s="1108"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7"/>
      <c r="B221" s="26"/>
      <c r="C221" s="20">
        <v>41257</v>
      </c>
      <c r="D221" s="1108"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7"/>
      <c r="B222" s="27"/>
      <c r="C222" s="28">
        <v>41257</v>
      </c>
      <c r="D222" s="1108"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7"/>
      <c r="B223" s="27"/>
      <c r="C223" s="28">
        <v>41257</v>
      </c>
      <c r="D223" s="1108"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7"/>
      <c r="B224" s="27"/>
      <c r="C224" s="28">
        <v>41260</v>
      </c>
      <c r="D224" s="1108"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7"/>
      <c r="B225" s="27"/>
      <c r="C225" s="28">
        <v>41260</v>
      </c>
      <c r="D225" s="1108"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7"/>
      <c r="B226" s="27"/>
      <c r="C226" s="28">
        <v>41268</v>
      </c>
      <c r="D226" s="1108"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7"/>
      <c r="B227" s="27"/>
      <c r="C227" s="28">
        <v>41268</v>
      </c>
      <c r="D227" s="1108"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7"/>
      <c r="B228" s="27"/>
      <c r="C228" s="28">
        <v>41268</v>
      </c>
      <c r="D228" s="1108"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7"/>
      <c r="B229" s="27"/>
      <c r="C229" s="28">
        <v>41269</v>
      </c>
      <c r="D229" s="1108"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7"/>
      <c r="B230" s="27"/>
      <c r="C230" s="28">
        <v>41269</v>
      </c>
      <c r="D230" s="1108"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7"/>
      <c r="B231" s="27"/>
      <c r="C231" s="28">
        <v>41269</v>
      </c>
      <c r="D231" s="1108"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7"/>
      <c r="B232" s="27"/>
      <c r="C232" s="28">
        <v>41269</v>
      </c>
      <c r="D232" s="1108"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7"/>
      <c r="B233" s="27"/>
      <c r="C233" s="28">
        <v>41269</v>
      </c>
      <c r="D233" s="1108"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7"/>
      <c r="B234" s="27"/>
      <c r="C234" s="28">
        <v>41269</v>
      </c>
      <c r="D234" s="1108"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7"/>
      <c r="B235" s="27"/>
      <c r="C235" s="28">
        <v>41269</v>
      </c>
      <c r="D235" s="1108"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7"/>
      <c r="B236" s="27"/>
      <c r="C236" s="28">
        <v>41269</v>
      </c>
      <c r="D236" s="1108"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7"/>
      <c r="B237" s="27"/>
      <c r="C237" s="28">
        <v>41269</v>
      </c>
      <c r="D237" s="1108"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7"/>
      <c r="B238" s="27"/>
      <c r="C238" s="28">
        <v>41269</v>
      </c>
      <c r="D238" s="1108"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7"/>
      <c r="B239" s="27"/>
      <c r="C239" s="28">
        <v>41269</v>
      </c>
      <c r="D239" s="1108"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7"/>
      <c r="B240" s="27"/>
      <c r="C240" s="28">
        <v>41269</v>
      </c>
      <c r="D240" s="1108"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7"/>
      <c r="B241" s="27"/>
      <c r="C241" s="28">
        <v>41269</v>
      </c>
      <c r="D241" s="1108"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7"/>
      <c r="B242" s="27"/>
      <c r="C242" s="28">
        <v>41269</v>
      </c>
      <c r="D242" s="1108"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7"/>
      <c r="B243" s="27"/>
      <c r="C243" s="28">
        <v>41269</v>
      </c>
      <c r="D243" s="1108"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7"/>
      <c r="B244" s="27"/>
      <c r="C244" s="28">
        <v>41269</v>
      </c>
      <c r="D244" s="1108"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7"/>
      <c r="B245" s="27"/>
      <c r="C245" s="28">
        <v>41269</v>
      </c>
      <c r="D245" s="1108"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7"/>
      <c r="B246" s="27"/>
      <c r="C246" s="28">
        <v>41269</v>
      </c>
      <c r="D246" s="1108"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7"/>
      <c r="B247" s="27"/>
      <c r="C247" s="28">
        <v>41269</v>
      </c>
      <c r="D247" s="1108"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7"/>
      <c r="B248" s="27"/>
      <c r="C248" s="28">
        <v>41269</v>
      </c>
      <c r="D248" s="1108"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7"/>
      <c r="B249" s="27"/>
      <c r="C249" s="28">
        <v>41269</v>
      </c>
      <c r="D249" s="1108"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7"/>
      <c r="B250" s="27"/>
      <c r="C250" s="28">
        <v>41270</v>
      </c>
      <c r="D250" s="1108"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7"/>
      <c r="B251" s="27"/>
      <c r="C251" s="28">
        <v>41270</v>
      </c>
      <c r="D251" s="1108"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7"/>
      <c r="B252" s="27"/>
      <c r="C252" s="28">
        <v>41270</v>
      </c>
      <c r="D252" s="1108"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7"/>
      <c r="B253" s="27"/>
      <c r="C253" s="28">
        <v>41271</v>
      </c>
      <c r="D253" s="1108"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7"/>
      <c r="B254" s="27"/>
      <c r="C254" s="28">
        <v>41271</v>
      </c>
      <c r="D254" s="1108"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7"/>
      <c r="B255" s="27"/>
      <c r="C255" s="28">
        <v>41271</v>
      </c>
      <c r="D255" s="1108"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7"/>
      <c r="B256" s="27"/>
      <c r="C256" s="28">
        <v>41271</v>
      </c>
      <c r="D256" s="1108"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1"/>
      <c r="B257" s="31" t="s">
        <v>187</v>
      </c>
      <c r="C257" s="46">
        <v>41271</v>
      </c>
      <c r="D257" s="1113"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799"/>
      <c r="B258" s="37" t="s">
        <v>189</v>
      </c>
      <c r="C258" s="38">
        <v>41282</v>
      </c>
      <c r="D258" s="1114"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7"/>
      <c r="B259" s="27"/>
      <c r="C259" s="28">
        <v>41283</v>
      </c>
      <c r="D259" s="1108"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7"/>
      <c r="B260" s="27"/>
      <c r="C260" s="28">
        <v>41283</v>
      </c>
      <c r="D260" s="1107"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7"/>
      <c r="B261" s="27"/>
      <c r="C261" s="28">
        <v>41290</v>
      </c>
      <c r="D261" s="1108"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7"/>
      <c r="B262" s="27"/>
      <c r="C262" s="28">
        <v>41290</v>
      </c>
      <c r="D262" s="1108"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7"/>
      <c r="B263" s="27"/>
      <c r="C263" s="28">
        <v>41290</v>
      </c>
      <c r="D263" s="1108"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7"/>
      <c r="B264" s="27"/>
      <c r="C264" s="28">
        <v>41291</v>
      </c>
      <c r="D264" s="1108"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7"/>
      <c r="B265" s="27"/>
      <c r="C265" s="28">
        <v>41291</v>
      </c>
      <c r="D265" s="1108"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7"/>
      <c r="B266" s="27"/>
      <c r="C266" s="28">
        <v>41291</v>
      </c>
      <c r="D266" s="1108"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7"/>
      <c r="B267" s="27"/>
      <c r="C267" s="28">
        <v>41309</v>
      </c>
      <c r="D267" s="1108"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7"/>
      <c r="B268" s="27"/>
      <c r="C268" s="28">
        <v>41323</v>
      </c>
      <c r="D268" s="1108"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7"/>
      <c r="B269" s="27"/>
      <c r="C269" s="28">
        <v>41323</v>
      </c>
      <c r="D269" s="1108"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7"/>
      <c r="B270" s="27"/>
      <c r="C270" s="28">
        <v>41324</v>
      </c>
      <c r="D270" s="1108"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7"/>
      <c r="B271" s="27"/>
      <c r="C271" s="28">
        <v>41460</v>
      </c>
      <c r="D271" s="1108"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7"/>
      <c r="B272" s="26"/>
      <c r="C272" s="20">
        <v>41331</v>
      </c>
      <c r="D272" s="1108"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7"/>
      <c r="B273" s="27"/>
      <c r="C273" s="28">
        <v>41331</v>
      </c>
      <c r="D273" s="1108"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7"/>
      <c r="B274" s="27"/>
      <c r="C274" s="28">
        <v>41331</v>
      </c>
      <c r="D274" s="1108"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7"/>
      <c r="B275" s="26"/>
      <c r="C275" s="20">
        <v>41339</v>
      </c>
      <c r="D275" s="1108"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7"/>
      <c r="B276" s="27"/>
      <c r="C276" s="28">
        <v>41339</v>
      </c>
      <c r="D276" s="1108"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7"/>
      <c r="B277" s="27"/>
      <c r="C277" s="28">
        <v>41339</v>
      </c>
      <c r="D277" s="1108"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7"/>
      <c r="B278" s="26"/>
      <c r="C278" s="20">
        <v>41340</v>
      </c>
      <c r="D278" s="1107"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7"/>
      <c r="B279" s="27"/>
      <c r="C279" s="28">
        <v>41344</v>
      </c>
      <c r="D279" s="1108"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7"/>
      <c r="B280" s="27"/>
      <c r="C280" s="28">
        <v>41344</v>
      </c>
      <c r="D280" s="1108"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7"/>
      <c r="B281" s="27"/>
      <c r="C281" s="28">
        <v>41344</v>
      </c>
      <c r="D281" s="1108"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7"/>
      <c r="B282" s="27"/>
      <c r="C282" s="28">
        <v>41344</v>
      </c>
      <c r="D282" s="1108"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7"/>
      <c r="B283" s="27"/>
      <c r="C283" s="28">
        <v>41344</v>
      </c>
      <c r="D283" s="1108"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7"/>
      <c r="B284" s="27"/>
      <c r="C284" s="28">
        <v>41344</v>
      </c>
      <c r="D284" s="1108"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7"/>
      <c r="B285" s="27"/>
      <c r="C285" s="28">
        <v>41344</v>
      </c>
      <c r="D285" s="1108"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7"/>
      <c r="B286" s="27"/>
      <c r="C286" s="28">
        <v>41344</v>
      </c>
      <c r="D286" s="1108"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7"/>
      <c r="B287" s="27"/>
      <c r="C287" s="28">
        <v>41344</v>
      </c>
      <c r="D287" s="1108"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7"/>
      <c r="B288" s="27"/>
      <c r="C288" s="28">
        <v>41344</v>
      </c>
      <c r="D288" s="1108"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7"/>
      <c r="B289" s="27"/>
      <c r="C289" s="28">
        <v>41344</v>
      </c>
      <c r="D289" s="1108"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7"/>
      <c r="B290" s="27"/>
      <c r="C290" s="28">
        <v>41344</v>
      </c>
      <c r="D290" s="1108"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7"/>
      <c r="B291" s="27"/>
      <c r="C291" s="28">
        <v>41344</v>
      </c>
      <c r="D291" s="1108"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7"/>
      <c r="B292" s="27"/>
      <c r="C292" s="28">
        <v>41346</v>
      </c>
      <c r="D292" s="1107"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7"/>
      <c r="B293" s="27"/>
      <c r="C293" s="28">
        <v>41362</v>
      </c>
      <c r="D293" s="1108"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0"/>
      <c r="B294" s="39" t="s">
        <v>215</v>
      </c>
      <c r="C294" s="40">
        <v>41362</v>
      </c>
      <c r="D294" s="1112"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799"/>
      <c r="B295" s="45" t="s">
        <v>217</v>
      </c>
      <c r="C295" s="38">
        <v>41369</v>
      </c>
      <c r="D295" s="1106"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7"/>
      <c r="B296" s="27"/>
      <c r="C296" s="28">
        <v>41374</v>
      </c>
      <c r="D296" s="1108"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7"/>
      <c r="B297" s="26"/>
      <c r="C297" s="20">
        <v>41376</v>
      </c>
      <c r="D297" s="1108"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7"/>
      <c r="B298" s="27"/>
      <c r="C298" s="28">
        <v>41379</v>
      </c>
      <c r="D298" s="1107"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7"/>
      <c r="B299" s="27"/>
      <c r="C299" s="28">
        <v>41380</v>
      </c>
      <c r="D299" s="1108"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7"/>
      <c r="B300" s="26"/>
      <c r="C300" s="20">
        <v>41381</v>
      </c>
      <c r="D300" s="1107"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7"/>
      <c r="B301" s="27"/>
      <c r="C301" s="28">
        <v>41386</v>
      </c>
      <c r="D301" s="1108"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7"/>
      <c r="B302" s="27"/>
      <c r="C302" s="27" t="s">
        <v>224</v>
      </c>
      <c r="D302" s="1108"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7"/>
      <c r="B303" s="26"/>
      <c r="C303" s="20">
        <v>41395</v>
      </c>
      <c r="D303" s="1108"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7"/>
      <c r="B304" s="27"/>
      <c r="C304" s="28">
        <v>41395</v>
      </c>
      <c r="D304" s="1108"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7"/>
      <c r="B305" s="27"/>
      <c r="C305" s="28">
        <v>41437</v>
      </c>
      <c r="D305" s="1108"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7"/>
      <c r="B306" s="27"/>
      <c r="C306" s="28">
        <v>41449</v>
      </c>
      <c r="D306" s="1108"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7"/>
      <c r="B307" s="27"/>
      <c r="C307" s="28">
        <v>41449</v>
      </c>
      <c r="D307" s="1108"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7"/>
      <c r="B308" s="26"/>
      <c r="C308" s="20">
        <v>41460</v>
      </c>
      <c r="D308" s="1108"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7"/>
      <c r="B309" s="27"/>
      <c r="C309" s="28">
        <v>41460</v>
      </c>
      <c r="D309" s="1110"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7"/>
      <c r="B310" s="27"/>
      <c r="C310" s="28">
        <v>41460</v>
      </c>
      <c r="D310" s="1108"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7"/>
      <c r="B311" s="27"/>
      <c r="C311" s="28">
        <v>41460</v>
      </c>
      <c r="D311" s="1108"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7"/>
      <c r="B312" s="27"/>
      <c r="C312" s="28">
        <v>41465</v>
      </c>
      <c r="D312" s="1108"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7"/>
      <c r="B313" s="27"/>
      <c r="C313" s="28">
        <v>41467</v>
      </c>
      <c r="D313" s="1108"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7"/>
      <c r="B314" s="27"/>
      <c r="C314" s="28">
        <v>41467</v>
      </c>
      <c r="D314" s="1108"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7"/>
      <c r="B315" s="27"/>
      <c r="C315" s="28">
        <v>41467</v>
      </c>
      <c r="D315" s="1108"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7"/>
      <c r="B316" s="27"/>
      <c r="C316" s="28">
        <v>41472</v>
      </c>
      <c r="D316" s="1107"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7"/>
      <c r="B317" s="27"/>
      <c r="C317" s="28">
        <v>41472</v>
      </c>
      <c r="D317" s="1107"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7"/>
      <c r="B318" s="27"/>
      <c r="C318" s="28">
        <v>41480</v>
      </c>
      <c r="D318" s="1108"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7"/>
      <c r="B319" s="27"/>
      <c r="C319" s="28">
        <v>41480</v>
      </c>
      <c r="D319" s="1108"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7"/>
      <c r="B320" s="27"/>
      <c r="C320" s="28">
        <v>41480</v>
      </c>
      <c r="D320" s="1108"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7"/>
      <c r="B321" s="27"/>
      <c r="C321" s="28">
        <v>41487</v>
      </c>
      <c r="D321" s="1108"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7"/>
      <c r="B322" s="27"/>
      <c r="C322" s="28">
        <v>41487</v>
      </c>
      <c r="D322" s="1108"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7"/>
      <c r="B323" s="27"/>
      <c r="C323" s="28">
        <v>41487</v>
      </c>
      <c r="D323" s="1108"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7"/>
      <c r="B324" s="27"/>
      <c r="C324" s="28">
        <v>41487</v>
      </c>
      <c r="D324" s="1108"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7"/>
      <c r="B325" s="27"/>
      <c r="C325" s="28">
        <v>41493</v>
      </c>
      <c r="D325" s="1107"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7"/>
      <c r="B326" s="27"/>
      <c r="C326" s="28">
        <v>41493</v>
      </c>
      <c r="D326" s="1107"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7"/>
      <c r="B327" s="27"/>
      <c r="C327" s="28">
        <v>41493</v>
      </c>
      <c r="D327" s="1108"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7"/>
      <c r="B328" s="27"/>
      <c r="C328" s="28">
        <v>41493</v>
      </c>
      <c r="D328" s="1107"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7"/>
      <c r="B329" s="27"/>
      <c r="C329" s="28">
        <v>41505</v>
      </c>
      <c r="D329" s="1108"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7"/>
      <c r="B330" s="26"/>
      <c r="C330" s="20">
        <v>41519</v>
      </c>
      <c r="D330" s="1108"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7"/>
      <c r="B331" s="27"/>
      <c r="C331" s="28">
        <v>41519</v>
      </c>
      <c r="D331" s="1108"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7"/>
      <c r="B332" s="27"/>
      <c r="C332" s="28">
        <v>41519</v>
      </c>
      <c r="D332" s="1108"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7"/>
      <c r="B333" s="27"/>
      <c r="C333" s="28">
        <v>41526</v>
      </c>
      <c r="D333" s="1108"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7"/>
      <c r="B334" s="27"/>
      <c r="C334" s="28">
        <v>41536</v>
      </c>
      <c r="D334" s="1108"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7"/>
      <c r="B335" s="27"/>
      <c r="C335" s="28">
        <v>41536</v>
      </c>
      <c r="D335" s="1108"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7"/>
      <c r="B336" s="27"/>
      <c r="C336" s="28">
        <v>41536</v>
      </c>
      <c r="D336" s="1108"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7"/>
      <c r="B337" s="27"/>
      <c r="C337" s="28">
        <v>41536</v>
      </c>
      <c r="D337" s="1108"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7"/>
      <c r="B338" s="27"/>
      <c r="C338" s="28">
        <v>41550</v>
      </c>
      <c r="D338" s="1108"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7"/>
      <c r="B339" s="27"/>
      <c r="C339" s="28">
        <v>41550</v>
      </c>
      <c r="D339" s="1108"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7"/>
      <c r="B340" s="27"/>
      <c r="C340" s="28">
        <v>41550</v>
      </c>
      <c r="D340" s="1108"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7"/>
      <c r="B341" s="27"/>
      <c r="C341" s="28">
        <v>41558</v>
      </c>
      <c r="D341" s="1108"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7"/>
      <c r="B342" s="27"/>
      <c r="C342" s="28">
        <v>41572</v>
      </c>
      <c r="D342" s="1107"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7"/>
      <c r="B343" s="27"/>
      <c r="C343" s="28">
        <v>41572</v>
      </c>
      <c r="D343" s="1107"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7"/>
      <c r="B344" s="27"/>
      <c r="C344" s="28">
        <v>41572</v>
      </c>
      <c r="D344" s="1107"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7"/>
      <c r="B345" s="27"/>
      <c r="C345" s="28">
        <v>41572</v>
      </c>
      <c r="D345" s="1107"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7"/>
      <c r="B346" s="27"/>
      <c r="C346" s="28">
        <v>41600</v>
      </c>
      <c r="D346" s="1107"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7"/>
      <c r="B347" s="27"/>
      <c r="C347" s="28">
        <v>41600</v>
      </c>
      <c r="D347" s="1115"/>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7"/>
      <c r="B348" s="27"/>
      <c r="C348" s="28">
        <v>41604</v>
      </c>
      <c r="D348" s="1108"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7"/>
      <c r="B349" s="27"/>
      <c r="C349" s="28">
        <v>41604</v>
      </c>
      <c r="D349" s="1108"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7"/>
      <c r="B350" s="27"/>
      <c r="C350" s="28">
        <v>41604</v>
      </c>
      <c r="D350" s="1108"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7"/>
      <c r="B351" s="27"/>
      <c r="C351" s="28">
        <v>41612</v>
      </c>
      <c r="D351" s="1107"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7"/>
      <c r="B352" s="26"/>
      <c r="C352" s="20">
        <v>41618</v>
      </c>
      <c r="D352" s="1108"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7"/>
      <c r="B353" s="27"/>
      <c r="C353" s="28">
        <v>41632</v>
      </c>
      <c r="D353" s="1108"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7"/>
      <c r="B354" s="27"/>
      <c r="C354" s="28">
        <v>41632</v>
      </c>
      <c r="D354" s="1108"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7"/>
      <c r="B355" s="27"/>
      <c r="C355" s="28">
        <v>41632</v>
      </c>
      <c r="D355" s="1108"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7"/>
      <c r="B356" s="27"/>
      <c r="C356" s="28">
        <v>41632</v>
      </c>
      <c r="D356" s="1108"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7"/>
      <c r="B357" s="27"/>
      <c r="C357" s="28">
        <v>41632</v>
      </c>
      <c r="D357" s="1108"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7"/>
      <c r="B358" s="27"/>
      <c r="C358" s="28">
        <v>41632</v>
      </c>
      <c r="D358" s="1108"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7"/>
      <c r="B359" s="27"/>
      <c r="C359" s="28">
        <v>41632</v>
      </c>
      <c r="D359" s="1108"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7"/>
      <c r="B360" s="27"/>
      <c r="C360" s="28">
        <v>41632</v>
      </c>
      <c r="D360" s="1108"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7"/>
      <c r="B361" s="27"/>
      <c r="C361" s="28">
        <v>41632</v>
      </c>
      <c r="D361" s="1110"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7"/>
      <c r="B362" s="27"/>
      <c r="C362" s="28">
        <v>41632</v>
      </c>
      <c r="D362" s="1108"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7"/>
      <c r="B363" s="27"/>
      <c r="C363" s="28">
        <v>41632</v>
      </c>
      <c r="D363" s="1108"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7"/>
      <c r="B364" s="27"/>
      <c r="C364" s="28">
        <v>41632</v>
      </c>
      <c r="D364" s="1108"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7"/>
      <c r="B365" s="27"/>
      <c r="C365" s="28">
        <v>41632</v>
      </c>
      <c r="D365" s="1108"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7"/>
      <c r="B366" s="27"/>
      <c r="C366" s="28">
        <v>41632</v>
      </c>
      <c r="D366" s="1108"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7"/>
      <c r="B367" s="27"/>
      <c r="C367" s="28">
        <v>41632</v>
      </c>
      <c r="D367" s="1108"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7"/>
      <c r="B368" s="27"/>
      <c r="C368" s="28">
        <v>41632</v>
      </c>
      <c r="D368" s="1108"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7"/>
      <c r="B369" s="27"/>
      <c r="C369" s="28">
        <v>41632</v>
      </c>
      <c r="D369" s="1108"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7"/>
      <c r="B370" s="27"/>
      <c r="C370" s="28">
        <v>41632</v>
      </c>
      <c r="D370" s="1108"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7"/>
      <c r="B371" s="27"/>
      <c r="C371" s="28">
        <v>41632</v>
      </c>
      <c r="D371" s="1108"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7"/>
      <c r="B372" s="27"/>
      <c r="C372" s="28">
        <v>41632</v>
      </c>
      <c r="D372" s="1108"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7"/>
      <c r="B373" s="27"/>
      <c r="C373" s="28">
        <v>41632</v>
      </c>
      <c r="D373" s="1108"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7"/>
      <c r="B374" s="27"/>
      <c r="C374" s="28">
        <v>41632</v>
      </c>
      <c r="D374" s="1108"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7"/>
      <c r="B375" s="27"/>
      <c r="C375" s="28">
        <v>41632</v>
      </c>
      <c r="D375" s="1108"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7"/>
      <c r="B376" s="27"/>
      <c r="C376" s="28">
        <v>41632</v>
      </c>
      <c r="D376" s="1108"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7"/>
      <c r="B377" s="27"/>
      <c r="C377" s="28">
        <v>41633</v>
      </c>
      <c r="D377" s="1108"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7"/>
      <c r="B378" s="27"/>
      <c r="C378" s="28">
        <v>41633</v>
      </c>
      <c r="D378" s="1108"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7"/>
      <c r="B379" s="27"/>
      <c r="C379" s="28">
        <v>41633</v>
      </c>
      <c r="D379" s="1108"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7"/>
      <c r="B380" s="27"/>
      <c r="C380" s="28">
        <v>41633</v>
      </c>
      <c r="D380" s="1107"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7"/>
      <c r="B381" s="27"/>
      <c r="C381" s="28">
        <v>41633</v>
      </c>
      <c r="D381" s="1108"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7"/>
      <c r="B382" s="26"/>
      <c r="C382" s="20">
        <v>41634</v>
      </c>
      <c r="D382" s="1108"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7"/>
      <c r="B383" s="27"/>
      <c r="C383" s="28">
        <v>41634</v>
      </c>
      <c r="D383" s="1108"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7"/>
      <c r="B384" s="27"/>
      <c r="C384" s="28">
        <v>41634</v>
      </c>
      <c r="D384" s="1108"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7"/>
      <c r="B385" s="27"/>
      <c r="C385" s="28">
        <v>41634</v>
      </c>
      <c r="D385" s="1108"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7"/>
      <c r="B386" s="27"/>
      <c r="C386" s="28">
        <v>41634</v>
      </c>
      <c r="D386" s="1108"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7"/>
      <c r="B387" s="27"/>
      <c r="C387" s="28">
        <v>41634</v>
      </c>
      <c r="D387" s="1108"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7"/>
      <c r="B388" s="27"/>
      <c r="C388" s="28">
        <v>41635</v>
      </c>
      <c r="D388" s="1108"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7"/>
      <c r="B389" s="27"/>
      <c r="C389" s="28">
        <v>42000</v>
      </c>
      <c r="D389" s="1108"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7"/>
      <c r="B390" s="27"/>
      <c r="C390" s="28">
        <v>42000</v>
      </c>
      <c r="D390" s="1108"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1"/>
      <c r="B391" s="31" t="s">
        <v>280</v>
      </c>
      <c r="C391" s="46">
        <v>42003</v>
      </c>
      <c r="D391" s="1113"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799"/>
      <c r="B392" s="37" t="s">
        <v>282</v>
      </c>
      <c r="C392" s="38">
        <v>41646</v>
      </c>
      <c r="D392" s="1114"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7"/>
      <c r="B393" s="27"/>
      <c r="C393" s="28">
        <v>41654</v>
      </c>
      <c r="D393" s="1107"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7"/>
      <c r="B394" s="27"/>
      <c r="C394" s="28">
        <v>41654</v>
      </c>
      <c r="D394" s="1108"/>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7"/>
      <c r="B395" s="27"/>
      <c r="C395" s="28">
        <v>41687</v>
      </c>
      <c r="D395" s="1108"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7"/>
      <c r="B396" s="27"/>
      <c r="C396" s="28">
        <v>41687</v>
      </c>
      <c r="D396" s="1108"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7"/>
      <c r="B397" s="27"/>
      <c r="C397" s="28">
        <v>41687</v>
      </c>
      <c r="D397" s="1108"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7"/>
      <c r="B398" s="27"/>
      <c r="C398" s="28">
        <v>41687</v>
      </c>
      <c r="D398" s="1108"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7"/>
      <c r="B399" s="27"/>
      <c r="C399" s="28">
        <v>41691</v>
      </c>
      <c r="D399" s="1108"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7"/>
      <c r="B400" s="27"/>
      <c r="C400" s="28">
        <v>41691</v>
      </c>
      <c r="D400" s="1108"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7"/>
      <c r="B401" s="27"/>
      <c r="C401" s="28">
        <v>41723</v>
      </c>
      <c r="D401" s="1108"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7"/>
      <c r="B402" s="27"/>
      <c r="C402" s="28">
        <v>41723</v>
      </c>
      <c r="D402" s="1108"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7"/>
      <c r="B403" s="27"/>
      <c r="C403" s="28">
        <v>41723</v>
      </c>
      <c r="D403" s="1108"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7"/>
      <c r="B404" s="27"/>
      <c r="C404" s="28">
        <v>41726</v>
      </c>
      <c r="D404" s="1108"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7"/>
      <c r="B405" s="27"/>
      <c r="C405" s="28">
        <v>41726</v>
      </c>
      <c r="D405" s="1108"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7"/>
      <c r="B406" s="27"/>
      <c r="C406" s="28">
        <v>41726</v>
      </c>
      <c r="D406" s="1108"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7"/>
      <c r="B407" s="27"/>
      <c r="C407" s="28">
        <v>41726</v>
      </c>
      <c r="D407" s="1108"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7"/>
      <c r="B408" s="27"/>
      <c r="C408" s="28">
        <v>41726</v>
      </c>
      <c r="D408" s="1108"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7"/>
      <c r="B409" s="27"/>
      <c r="C409" s="28">
        <v>41726</v>
      </c>
      <c r="D409" s="1108"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7"/>
      <c r="B410" s="27"/>
      <c r="C410" s="28">
        <v>41726</v>
      </c>
      <c r="D410" s="1108"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7"/>
      <c r="B411" s="27"/>
      <c r="C411" s="28">
        <v>41726</v>
      </c>
      <c r="D411" s="1108"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7"/>
      <c r="B412" s="27"/>
      <c r="C412" s="28">
        <v>41726</v>
      </c>
      <c r="D412" s="1108"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7"/>
      <c r="B413" s="27"/>
      <c r="C413" s="28">
        <v>41726</v>
      </c>
      <c r="D413" s="1108"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7"/>
      <c r="B414" s="27"/>
      <c r="C414" s="28">
        <v>41726</v>
      </c>
      <c r="D414" s="1108"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7"/>
      <c r="B415" s="27"/>
      <c r="C415" s="28">
        <v>41726</v>
      </c>
      <c r="D415" s="1108"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7"/>
      <c r="B416" s="27"/>
      <c r="C416" s="28">
        <v>41726</v>
      </c>
      <c r="D416" s="1108"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7"/>
      <c r="B417" s="27"/>
      <c r="C417" s="28">
        <v>41726</v>
      </c>
      <c r="D417" s="1108"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7"/>
      <c r="B418" s="27"/>
      <c r="C418" s="28">
        <v>41726</v>
      </c>
      <c r="D418" s="1108"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7"/>
      <c r="B419" s="27"/>
      <c r="C419" s="28">
        <v>41726</v>
      </c>
      <c r="D419" s="1108"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7"/>
      <c r="B420" s="27"/>
      <c r="C420" s="28">
        <v>41726</v>
      </c>
      <c r="D420" s="1108"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7"/>
      <c r="B421" s="27"/>
      <c r="C421" s="28">
        <v>41726</v>
      </c>
      <c r="D421" s="1108"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7"/>
      <c r="B422" s="27"/>
      <c r="C422" s="28">
        <v>41726</v>
      </c>
      <c r="D422" s="1108"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7"/>
      <c r="B423" s="27"/>
      <c r="C423" s="28">
        <v>41726</v>
      </c>
      <c r="D423" s="1108"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7"/>
      <c r="B424" s="27"/>
      <c r="C424" s="28">
        <v>41726</v>
      </c>
      <c r="D424" s="1108"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7"/>
      <c r="B425" s="27"/>
      <c r="C425" s="28">
        <v>41726</v>
      </c>
      <c r="D425" s="1108"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7"/>
      <c r="B426" s="27"/>
      <c r="C426" s="28">
        <v>41726</v>
      </c>
      <c r="D426" s="1108"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7"/>
      <c r="B427" s="27"/>
      <c r="C427" s="28">
        <v>41726</v>
      </c>
      <c r="D427" s="1107"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7"/>
      <c r="B428" s="27"/>
      <c r="C428" s="28">
        <v>41729</v>
      </c>
      <c r="D428" s="1108"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7"/>
      <c r="B429" s="27"/>
      <c r="C429" s="28">
        <v>41729</v>
      </c>
      <c r="D429" s="1108"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0"/>
      <c r="B430" s="39" t="s">
        <v>300</v>
      </c>
      <c r="C430" s="40">
        <v>41729</v>
      </c>
      <c r="D430" s="1116"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799"/>
      <c r="B431" s="45" t="s">
        <v>301</v>
      </c>
      <c r="C431" s="38">
        <v>41741</v>
      </c>
      <c r="D431" s="1106"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7"/>
      <c r="B432" s="27"/>
      <c r="C432" s="28">
        <v>41741</v>
      </c>
      <c r="D432" s="1117"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7"/>
      <c r="B433" s="27"/>
      <c r="C433" s="28">
        <v>41744</v>
      </c>
      <c r="D433" s="1117"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7"/>
      <c r="B434" s="27"/>
      <c r="C434" s="28">
        <v>41759</v>
      </c>
      <c r="D434" s="1107"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7"/>
      <c r="B435" s="27"/>
      <c r="C435" s="28">
        <v>41759</v>
      </c>
      <c r="D435" s="1108"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7"/>
      <c r="B436" s="26"/>
      <c r="C436" s="20">
        <v>41760</v>
      </c>
      <c r="D436" s="1108"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7"/>
      <c r="B437" s="27"/>
      <c r="C437" s="28">
        <v>41760</v>
      </c>
      <c r="D437" s="1108"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7"/>
      <c r="B438" s="27"/>
      <c r="C438" s="28">
        <v>41760</v>
      </c>
      <c r="D438" s="1108"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7"/>
      <c r="B439" s="26"/>
      <c r="C439" s="20">
        <v>41761</v>
      </c>
      <c r="D439" s="1108"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7"/>
      <c r="B440" s="27"/>
      <c r="C440" s="28">
        <v>41767</v>
      </c>
      <c r="D440" s="1108"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7"/>
      <c r="B441" s="27"/>
      <c r="C441" s="28">
        <v>41768</v>
      </c>
      <c r="D441" s="1108"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7"/>
      <c r="B442" s="27"/>
      <c r="C442" s="28">
        <v>41771</v>
      </c>
      <c r="D442" s="1108"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7"/>
      <c r="B443" s="27"/>
      <c r="C443" s="28">
        <v>41771</v>
      </c>
      <c r="D443" s="1108"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7"/>
      <c r="B444" s="27"/>
      <c r="C444" s="28">
        <v>41771</v>
      </c>
      <c r="D444" s="1108"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7"/>
      <c r="B445" s="27"/>
      <c r="C445" s="28">
        <v>41771</v>
      </c>
      <c r="D445" s="1108"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7"/>
      <c r="B446" s="27"/>
      <c r="C446" s="28">
        <v>41771</v>
      </c>
      <c r="D446" s="1108"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7"/>
      <c r="B447" s="27"/>
      <c r="C447" s="28">
        <v>41771</v>
      </c>
      <c r="D447" s="1108"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7"/>
      <c r="B448" s="27"/>
      <c r="C448" s="28">
        <v>42145</v>
      </c>
      <c r="D448" s="1108"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7"/>
      <c r="B449" s="27"/>
      <c r="C449" s="28">
        <v>41785</v>
      </c>
      <c r="D449" s="1108"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7"/>
      <c r="B450" s="27"/>
      <c r="C450" s="28">
        <v>41785</v>
      </c>
      <c r="D450" s="1108"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7"/>
      <c r="B451" s="27"/>
      <c r="C451" s="28">
        <v>41785</v>
      </c>
      <c r="D451" s="1108"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7"/>
      <c r="B452" s="27"/>
      <c r="C452" s="28">
        <v>41785</v>
      </c>
      <c r="D452" s="1108"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7"/>
      <c r="B453" s="27"/>
      <c r="C453" s="28">
        <v>41789</v>
      </c>
      <c r="D453" s="1107"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7"/>
      <c r="B454" s="27"/>
      <c r="C454" s="28">
        <v>41789</v>
      </c>
      <c r="D454" s="1117"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7"/>
      <c r="B455" s="27"/>
      <c r="C455" s="28">
        <v>41789</v>
      </c>
      <c r="D455" s="1107"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7"/>
      <c r="B456" s="27"/>
      <c r="C456" s="28">
        <v>41789</v>
      </c>
      <c r="D456" s="1117"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7"/>
      <c r="B457" s="27"/>
      <c r="C457" s="28">
        <v>41789</v>
      </c>
      <c r="D457" s="1108"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7"/>
      <c r="B458" s="27"/>
      <c r="C458" s="28">
        <v>41789</v>
      </c>
      <c r="D458" s="1108"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7"/>
      <c r="B459" s="27"/>
      <c r="C459" s="28">
        <v>41789</v>
      </c>
      <c r="D459" s="1108"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7"/>
      <c r="B460" s="27"/>
      <c r="C460" s="28">
        <v>41792</v>
      </c>
      <c r="D460" s="1108"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7"/>
      <c r="B461" s="27"/>
      <c r="C461" s="28">
        <v>41792</v>
      </c>
      <c r="D461" s="1108"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7"/>
      <c r="B462" s="27"/>
      <c r="C462" s="28">
        <v>41792</v>
      </c>
      <c r="D462" s="1108"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7"/>
      <c r="B463" s="26"/>
      <c r="C463" s="20">
        <v>41793</v>
      </c>
      <c r="D463" s="1108"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7"/>
      <c r="B464" s="27"/>
      <c r="C464" s="28">
        <v>41810</v>
      </c>
      <c r="D464" s="1107"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7"/>
      <c r="B465" s="27"/>
      <c r="C465" s="28">
        <v>41820</v>
      </c>
      <c r="D465" s="1107"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7"/>
      <c r="B466" s="26"/>
      <c r="C466" s="20">
        <v>41830</v>
      </c>
      <c r="D466" s="1108"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7"/>
      <c r="B467" s="27"/>
      <c r="C467" s="28">
        <v>41850</v>
      </c>
      <c r="D467" s="1108"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7"/>
      <c r="B468" s="27"/>
      <c r="C468" s="28">
        <v>41850</v>
      </c>
      <c r="D468" s="1117"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7"/>
      <c r="B469" s="27"/>
      <c r="C469" s="28">
        <v>41851</v>
      </c>
      <c r="D469" s="1107"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7"/>
      <c r="B470" s="27"/>
      <c r="C470" s="28">
        <v>41869</v>
      </c>
      <c r="D470" s="1108"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7"/>
      <c r="B471" s="26"/>
      <c r="C471" s="20">
        <v>41891</v>
      </c>
      <c r="D471" s="1118"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7"/>
      <c r="B472" s="27"/>
      <c r="C472" s="28">
        <v>41891</v>
      </c>
      <c r="D472" s="1119"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7"/>
      <c r="B473" s="27"/>
      <c r="C473" s="28">
        <v>41891</v>
      </c>
      <c r="D473" s="1108"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7"/>
      <c r="B474" s="27"/>
      <c r="C474" s="28">
        <v>41907</v>
      </c>
      <c r="D474" s="1108"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7"/>
      <c r="B475" s="27"/>
      <c r="C475" s="28">
        <v>41907</v>
      </c>
      <c r="D475" s="1108"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7"/>
      <c r="B476" s="27"/>
      <c r="C476" s="28">
        <v>41907</v>
      </c>
      <c r="D476" s="1108"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7"/>
      <c r="B477" s="27"/>
      <c r="C477" s="28">
        <v>41907</v>
      </c>
      <c r="D477" s="1108"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7"/>
      <c r="B478" s="27"/>
      <c r="C478" s="28">
        <v>41907</v>
      </c>
      <c r="D478" s="1108"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7"/>
      <c r="B479" s="27"/>
      <c r="C479" s="28">
        <v>41907</v>
      </c>
      <c r="D479" s="1108"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7"/>
      <c r="B480" s="27"/>
      <c r="C480" s="28">
        <v>41927</v>
      </c>
      <c r="D480" s="1108"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7"/>
      <c r="B481" s="27"/>
      <c r="C481" s="28">
        <v>41927</v>
      </c>
      <c r="D481" s="1108"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7"/>
      <c r="B482" s="27"/>
      <c r="C482" s="28">
        <v>41927</v>
      </c>
      <c r="D482" s="1108"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7"/>
      <c r="B483" s="27"/>
      <c r="C483" s="28">
        <v>41939</v>
      </c>
      <c r="D483" s="1108"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7"/>
      <c r="B484" s="27"/>
      <c r="C484" s="28">
        <v>41956</v>
      </c>
      <c r="D484" s="1108"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7"/>
      <c r="B485" s="27"/>
      <c r="C485" s="28">
        <v>41956</v>
      </c>
      <c r="D485" s="1108"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7"/>
      <c r="B486" s="27"/>
      <c r="C486" s="28">
        <v>41956</v>
      </c>
      <c r="D486" s="1108"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7"/>
      <c r="B487" s="27"/>
      <c r="C487" s="28">
        <v>41960</v>
      </c>
      <c r="D487" s="1108"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7"/>
      <c r="B488" s="27"/>
      <c r="C488" s="28">
        <v>41960</v>
      </c>
      <c r="D488" s="1108"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7"/>
      <c r="B489" s="27"/>
      <c r="C489" s="28">
        <v>41960</v>
      </c>
      <c r="D489" s="1108"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7"/>
      <c r="B490" s="27"/>
      <c r="C490" s="28">
        <v>41961</v>
      </c>
      <c r="D490" s="1108"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7"/>
      <c r="B491" s="27"/>
      <c r="C491" s="28">
        <v>41961</v>
      </c>
      <c r="D491" s="1108"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7"/>
      <c r="B492" s="27"/>
      <c r="C492" s="28">
        <v>41961</v>
      </c>
      <c r="D492" s="1108"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7"/>
      <c r="B493" s="26"/>
      <c r="C493" s="20">
        <v>41982</v>
      </c>
      <c r="D493" s="1107"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7"/>
      <c r="B494" s="27"/>
      <c r="C494" s="28">
        <v>41982</v>
      </c>
      <c r="D494" s="1107"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7"/>
      <c r="B495" s="27"/>
      <c r="C495" s="28">
        <v>41982</v>
      </c>
      <c r="D495" s="1117"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7"/>
      <c r="B496" s="27"/>
      <c r="C496" s="28">
        <v>41985</v>
      </c>
      <c r="D496" s="1108"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7"/>
      <c r="B497" s="27"/>
      <c r="C497" s="28">
        <v>41995</v>
      </c>
      <c r="D497" s="1108"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7"/>
      <c r="B498" s="27"/>
      <c r="C498" s="28">
        <v>41995</v>
      </c>
      <c r="D498" s="1108"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7"/>
      <c r="B499" s="105"/>
      <c r="C499" s="28">
        <v>41995</v>
      </c>
      <c r="D499" s="1120"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7"/>
      <c r="B500" s="27"/>
      <c r="C500" s="28">
        <v>41995</v>
      </c>
      <c r="D500" s="1107"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7"/>
      <c r="B501" s="27"/>
      <c r="C501" s="28">
        <v>41999</v>
      </c>
      <c r="D501" s="1108"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7"/>
      <c r="B502" s="27"/>
      <c r="C502" s="28">
        <v>41999</v>
      </c>
      <c r="D502" s="1108"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7"/>
      <c r="B503" s="27"/>
      <c r="C503" s="28">
        <v>41999</v>
      </c>
      <c r="D503" s="1108"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7"/>
      <c r="B504" s="27"/>
      <c r="C504" s="28">
        <v>41999</v>
      </c>
      <c r="D504" s="1108"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7"/>
      <c r="B505" s="27"/>
      <c r="C505" s="28">
        <v>41999</v>
      </c>
      <c r="D505" s="1108"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7"/>
      <c r="B506" s="27"/>
      <c r="C506" s="28">
        <v>41999</v>
      </c>
      <c r="D506" s="1108"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7"/>
      <c r="B507" s="27"/>
      <c r="C507" s="28">
        <v>41999</v>
      </c>
      <c r="D507" s="1108"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7"/>
      <c r="B508" s="27"/>
      <c r="C508" s="28">
        <v>41999</v>
      </c>
      <c r="D508" s="1108"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7"/>
      <c r="B509" s="27"/>
      <c r="C509" s="28">
        <v>41999</v>
      </c>
      <c r="D509" s="1108"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7"/>
      <c r="B510" s="27"/>
      <c r="C510" s="28">
        <v>41999</v>
      </c>
      <c r="D510" s="1108"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7"/>
      <c r="B511" s="27"/>
      <c r="C511" s="28">
        <v>41999</v>
      </c>
      <c r="D511" s="1108"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7"/>
      <c r="B512" s="27"/>
      <c r="C512" s="28">
        <v>41999</v>
      </c>
      <c r="D512" s="1108"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7"/>
      <c r="B513" s="27"/>
      <c r="C513" s="28">
        <v>41999</v>
      </c>
      <c r="D513" s="1108"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7"/>
      <c r="B514" s="27"/>
      <c r="C514" s="28">
        <v>41999</v>
      </c>
      <c r="D514" s="1108"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7"/>
      <c r="B515" s="27"/>
      <c r="C515" s="28">
        <v>41999</v>
      </c>
      <c r="D515" s="1108"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7"/>
      <c r="B516" s="27"/>
      <c r="C516" s="28">
        <v>41999</v>
      </c>
      <c r="D516" s="1108"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7"/>
      <c r="B517" s="27"/>
      <c r="C517" s="28">
        <v>41999</v>
      </c>
      <c r="D517" s="1108"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7"/>
      <c r="B518" s="27"/>
      <c r="C518" s="28">
        <v>41999</v>
      </c>
      <c r="D518" s="1108"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7"/>
      <c r="B519" s="27"/>
      <c r="C519" s="28">
        <v>41999</v>
      </c>
      <c r="D519" s="1108"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7"/>
      <c r="B520" s="27"/>
      <c r="C520" s="28">
        <v>41999</v>
      </c>
      <c r="D520" s="1108"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7"/>
      <c r="B521" s="27"/>
      <c r="C521" s="28">
        <v>41999</v>
      </c>
      <c r="D521" s="1108"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7"/>
      <c r="B522" s="27"/>
      <c r="C522" s="28">
        <v>41997</v>
      </c>
      <c r="D522" s="1108"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7"/>
      <c r="B523" s="27"/>
      <c r="C523" s="28">
        <v>41997</v>
      </c>
      <c r="D523" s="1108"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1"/>
      <c r="B524" s="31" t="s">
        <v>350</v>
      </c>
      <c r="C524" s="46">
        <v>41997</v>
      </c>
      <c r="D524" s="1113"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799"/>
      <c r="B525" s="37" t="s">
        <v>351</v>
      </c>
      <c r="C525" s="38">
        <v>42026</v>
      </c>
      <c r="D525" s="1114"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7"/>
      <c r="B526" s="27"/>
      <c r="C526" s="28">
        <v>42037</v>
      </c>
      <c r="D526" s="1108"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7"/>
      <c r="B527" s="27"/>
      <c r="C527" s="28">
        <v>42037</v>
      </c>
      <c r="D527" s="1108"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7"/>
      <c r="B528" s="27"/>
      <c r="C528" s="28">
        <v>42037</v>
      </c>
      <c r="D528" s="1108"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7"/>
      <c r="B529" s="27"/>
      <c r="C529" s="28">
        <v>42044</v>
      </c>
      <c r="D529" s="1108"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7"/>
      <c r="B530" s="27"/>
      <c r="C530" s="28">
        <v>42044</v>
      </c>
      <c r="D530" s="1108"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7"/>
      <c r="B531" s="27"/>
      <c r="C531" s="28">
        <v>42044</v>
      </c>
      <c r="D531" s="1108"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7"/>
      <c r="B532" s="27"/>
      <c r="C532" s="28">
        <v>42051</v>
      </c>
      <c r="D532" s="1108"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7"/>
      <c r="B533" s="27"/>
      <c r="C533" s="28">
        <v>42051</v>
      </c>
      <c r="D533" s="1108"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7"/>
      <c r="B534" s="27"/>
      <c r="C534" s="28">
        <v>42051</v>
      </c>
      <c r="D534" s="1108"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7"/>
      <c r="B535" s="27"/>
      <c r="C535" s="28">
        <v>42051</v>
      </c>
      <c r="D535" s="1108"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7"/>
      <c r="B536" s="27"/>
      <c r="C536" s="28">
        <v>42065</v>
      </c>
      <c r="D536" s="1108"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7"/>
      <c r="B537" s="27"/>
      <c r="C537" s="28">
        <v>42065</v>
      </c>
      <c r="D537" s="1108"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7"/>
      <c r="B538" s="27"/>
      <c r="C538" s="28">
        <v>42065</v>
      </c>
      <c r="D538" s="1108"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7"/>
      <c r="B539" s="27"/>
      <c r="C539" s="28">
        <v>42065</v>
      </c>
      <c r="D539" s="1108"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7"/>
      <c r="B540" s="27"/>
      <c r="C540" s="28">
        <v>42072</v>
      </c>
      <c r="D540" s="1107"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7"/>
      <c r="B541" s="27"/>
      <c r="C541" s="28">
        <v>42079</v>
      </c>
      <c r="D541" s="1108"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7"/>
      <c r="B542" s="27"/>
      <c r="C542" s="28">
        <v>42089</v>
      </c>
      <c r="D542" s="1108"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7"/>
      <c r="B543" s="27"/>
      <c r="C543" s="28">
        <v>42089</v>
      </c>
      <c r="D543" s="1108"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7"/>
      <c r="B544" s="27"/>
      <c r="C544" s="28">
        <v>42089</v>
      </c>
      <c r="D544" s="1108"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7"/>
      <c r="B545" s="27"/>
      <c r="C545" s="28">
        <v>42089</v>
      </c>
      <c r="D545" s="1117"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7"/>
      <c r="B546" s="27"/>
      <c r="C546" s="28">
        <v>42089</v>
      </c>
      <c r="D546" s="1117"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7"/>
      <c r="B547" s="27"/>
      <c r="C547" s="28">
        <v>42089</v>
      </c>
      <c r="D547" s="1108"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7"/>
      <c r="B548" s="27"/>
      <c r="C548" s="28">
        <v>42089</v>
      </c>
      <c r="D548" s="1108"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7"/>
      <c r="B549" s="27"/>
      <c r="C549" s="28">
        <v>42089</v>
      </c>
      <c r="D549" s="1108"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7"/>
      <c r="B550" s="26"/>
      <c r="C550" s="20">
        <v>42089</v>
      </c>
      <c r="D550" s="1107"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7"/>
      <c r="B551" s="26"/>
      <c r="C551" s="20">
        <v>42089</v>
      </c>
      <c r="D551" s="1117"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7"/>
      <c r="B552" s="27"/>
      <c r="C552" s="28">
        <v>42089</v>
      </c>
      <c r="D552" s="1107"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0"/>
      <c r="B553" s="39" t="s">
        <v>367</v>
      </c>
      <c r="C553" s="40">
        <v>42089</v>
      </c>
      <c r="D553" s="1112"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799"/>
      <c r="B554" s="45" t="s">
        <v>369</v>
      </c>
      <c r="C554" s="38">
        <v>42096</v>
      </c>
      <c r="D554" s="1114"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7"/>
      <c r="B555" s="27"/>
      <c r="C555" s="28">
        <v>42101</v>
      </c>
      <c r="D555" s="1107"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7"/>
      <c r="B556" s="27"/>
      <c r="C556" s="28">
        <v>42104</v>
      </c>
      <c r="D556" s="1108"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7"/>
      <c r="B557" s="27"/>
      <c r="C557" s="28">
        <v>42104</v>
      </c>
      <c r="D557" s="1108"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7"/>
      <c r="B558" s="27"/>
      <c r="C558" s="28">
        <v>42109</v>
      </c>
      <c r="D558" s="1117"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7"/>
      <c r="B559" s="27"/>
      <c r="C559" s="28">
        <v>42110</v>
      </c>
      <c r="D559" s="1108"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7"/>
      <c r="B560" s="27"/>
      <c r="C560" s="28">
        <v>42110</v>
      </c>
      <c r="D560" s="1108"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7"/>
      <c r="B561" s="27"/>
      <c r="C561" s="28">
        <v>42114</v>
      </c>
      <c r="D561" s="1108"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7"/>
      <c r="B562" s="27"/>
      <c r="C562" s="28">
        <v>42131</v>
      </c>
      <c r="D562" s="1108"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7"/>
      <c r="B563" s="27"/>
      <c r="C563" s="28">
        <v>42135</v>
      </c>
      <c r="D563" s="1108"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7"/>
      <c r="B564" s="27"/>
      <c r="C564" s="28">
        <v>42135</v>
      </c>
      <c r="D564" s="1108"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7"/>
      <c r="B565" s="27"/>
      <c r="C565" s="28">
        <v>42135</v>
      </c>
      <c r="D565" s="1108"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7"/>
      <c r="B566" s="27"/>
      <c r="C566" s="28">
        <v>42136</v>
      </c>
      <c r="D566" s="1108"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7"/>
      <c r="B567" s="27"/>
      <c r="C567" s="28">
        <v>42152</v>
      </c>
      <c r="D567" s="1108"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7"/>
      <c r="B568" s="27"/>
      <c r="C568" s="28">
        <v>42174</v>
      </c>
      <c r="D568" s="1108"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7"/>
      <c r="B569" s="27"/>
      <c r="C569" s="28">
        <v>42177</v>
      </c>
      <c r="D569" s="1108"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7"/>
      <c r="B570" s="27"/>
      <c r="C570" s="28">
        <v>42177</v>
      </c>
      <c r="D570" s="1108"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7"/>
      <c r="B571" s="27"/>
      <c r="C571" s="28">
        <v>42177</v>
      </c>
      <c r="D571" s="1108"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7"/>
      <c r="B572" s="27"/>
      <c r="C572" s="28">
        <v>42177</v>
      </c>
      <c r="D572" s="1108"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7"/>
      <c r="B573" s="27"/>
      <c r="C573" s="28">
        <v>42177</v>
      </c>
      <c r="D573" s="1108"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7"/>
      <c r="B574" s="27"/>
      <c r="C574" s="28">
        <v>42178</v>
      </c>
      <c r="D574" s="1108"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7"/>
      <c r="B575" s="27"/>
      <c r="C575" s="28">
        <v>42178</v>
      </c>
      <c r="D575" s="1108"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7"/>
      <c r="B576" s="27"/>
      <c r="C576" s="28">
        <v>42184</v>
      </c>
      <c r="D576" s="1108"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7"/>
      <c r="B577" s="27"/>
      <c r="C577" s="28">
        <v>42184</v>
      </c>
      <c r="D577" s="1108"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7"/>
      <c r="B578" s="27"/>
      <c r="C578" s="28">
        <v>42187</v>
      </c>
      <c r="D578" s="1108"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7"/>
      <c r="B579" s="27"/>
      <c r="C579" s="28">
        <v>42193</v>
      </c>
      <c r="D579" s="1108"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7"/>
      <c r="B580" s="27"/>
      <c r="C580" s="28">
        <v>42193</v>
      </c>
      <c r="D580" s="1108"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7"/>
      <c r="B581" s="27"/>
      <c r="C581" s="28">
        <v>42195</v>
      </c>
      <c r="D581" s="1107"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7"/>
      <c r="B582" s="27"/>
      <c r="C582" s="28">
        <v>42198</v>
      </c>
      <c r="D582" s="1108"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7"/>
      <c r="B583" s="27"/>
      <c r="C583" s="28">
        <v>42233</v>
      </c>
      <c r="D583" s="1108"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7"/>
      <c r="B584" s="27"/>
      <c r="C584" s="28">
        <v>42236</v>
      </c>
      <c r="D584" s="1108"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7"/>
      <c r="B585" s="27"/>
      <c r="C585" s="28">
        <v>42241</v>
      </c>
      <c r="D585" s="1108"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7"/>
      <c r="B586" s="27"/>
      <c r="C586" s="28">
        <v>42241</v>
      </c>
      <c r="D586" s="1108"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7"/>
      <c r="B587" s="27"/>
      <c r="C587" s="28">
        <v>42241</v>
      </c>
      <c r="D587" s="1108"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7"/>
      <c r="B588" s="27"/>
      <c r="C588" s="28">
        <v>42241</v>
      </c>
      <c r="D588" s="1108"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7"/>
      <c r="B589" s="27"/>
      <c r="C589" s="28">
        <v>42244</v>
      </c>
      <c r="D589" s="1117"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7"/>
      <c r="B590" s="27"/>
      <c r="C590" s="28">
        <v>42254</v>
      </c>
      <c r="D590" s="1108"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7"/>
      <c r="B591" s="27"/>
      <c r="C591" s="28">
        <v>42254</v>
      </c>
      <c r="D591" s="1108"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7"/>
      <c r="B592" s="27"/>
      <c r="C592" s="28">
        <v>42254</v>
      </c>
      <c r="D592" s="1108"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7"/>
      <c r="B593" s="27"/>
      <c r="C593" s="28">
        <v>42279</v>
      </c>
      <c r="D593" s="1108"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7"/>
      <c r="B594" s="27"/>
      <c r="C594" s="28">
        <v>42282</v>
      </c>
      <c r="D594" s="1108"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7"/>
      <c r="B595" s="27"/>
      <c r="C595" s="28">
        <v>42282</v>
      </c>
      <c r="D595" s="1108"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7"/>
      <c r="B596" s="27"/>
      <c r="C596" s="28">
        <v>42282</v>
      </c>
      <c r="D596" s="1108"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7"/>
      <c r="B597" s="27"/>
      <c r="C597" s="28">
        <v>42299</v>
      </c>
      <c r="D597" s="1108"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7"/>
      <c r="B598" s="27"/>
      <c r="C598" s="28">
        <v>42299</v>
      </c>
      <c r="D598" s="1108"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7"/>
      <c r="B599" s="27"/>
      <c r="C599" s="28">
        <v>42299</v>
      </c>
      <c r="D599" s="1108"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7"/>
      <c r="B600" s="27"/>
      <c r="C600" s="28">
        <v>42300</v>
      </c>
      <c r="D600" s="1108"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7"/>
      <c r="B601" s="27"/>
      <c r="C601" s="28">
        <v>42300</v>
      </c>
      <c r="D601" s="1108"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7"/>
      <c r="B602" s="27"/>
      <c r="C602" s="28">
        <v>42300</v>
      </c>
      <c r="D602" s="1108"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2"/>
      <c r="B603" s="108"/>
      <c r="C603" s="422">
        <v>42304</v>
      </c>
      <c r="D603" s="1106"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2"/>
      <c r="B604" s="108"/>
      <c r="C604" s="422">
        <v>42304</v>
      </c>
      <c r="D604" s="1107"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2"/>
      <c r="B605" s="108"/>
      <c r="C605" s="422">
        <v>42314</v>
      </c>
      <c r="D605" s="1108"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2"/>
      <c r="B606" s="108"/>
      <c r="C606" s="422">
        <v>42314</v>
      </c>
      <c r="D606" s="1108"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2"/>
      <c r="B607" s="108"/>
      <c r="C607" s="422">
        <v>42314</v>
      </c>
      <c r="D607" s="1108"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2"/>
      <c r="B608" s="108"/>
      <c r="C608" s="422">
        <v>42332</v>
      </c>
      <c r="D608" s="1108"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2"/>
      <c r="B609" s="108"/>
      <c r="C609" s="422">
        <v>42332</v>
      </c>
      <c r="D609" s="1108"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2"/>
      <c r="B610" s="108"/>
      <c r="C610" s="422">
        <v>42332</v>
      </c>
      <c r="D610" s="1108"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2"/>
      <c r="B611" s="108"/>
      <c r="C611" s="422">
        <v>42335</v>
      </c>
      <c r="D611" s="1108"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2"/>
      <c r="B612" s="108"/>
      <c r="C612" s="422">
        <v>42335</v>
      </c>
      <c r="D612" s="1108"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2"/>
      <c r="B613" s="108"/>
      <c r="C613" s="422">
        <v>42335</v>
      </c>
      <c r="D613" s="1108"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2"/>
      <c r="B614" s="108"/>
      <c r="C614" s="422">
        <v>42335</v>
      </c>
      <c r="D614" s="1108"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2"/>
      <c r="B615" s="108"/>
      <c r="C615" s="422">
        <v>42347</v>
      </c>
      <c r="D615" s="1107"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2"/>
      <c r="B616" s="108"/>
      <c r="C616" s="422">
        <v>42347</v>
      </c>
      <c r="D616" s="1108"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2"/>
      <c r="B617" s="108"/>
      <c r="C617" s="422">
        <v>42355</v>
      </c>
      <c r="D617" s="1108"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2"/>
      <c r="B618" s="108"/>
      <c r="C618" s="422">
        <v>42355</v>
      </c>
      <c r="D618" s="1108"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2"/>
      <c r="B619" s="108"/>
      <c r="C619" s="422">
        <v>42355</v>
      </c>
      <c r="D619" s="1108"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2"/>
      <c r="B620" s="108"/>
      <c r="C620" s="422">
        <v>42356</v>
      </c>
      <c r="D620" s="1108"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2"/>
      <c r="B621" s="108"/>
      <c r="C621" s="422">
        <v>42368</v>
      </c>
      <c r="D621" s="1108"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2"/>
      <c r="B622" s="108"/>
      <c r="C622" s="422">
        <v>42368</v>
      </c>
      <c r="D622" s="1108"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2"/>
      <c r="B623" s="108"/>
      <c r="C623" s="422">
        <v>42368</v>
      </c>
      <c r="D623" s="1108"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2"/>
      <c r="B624" s="108"/>
      <c r="C624" s="422">
        <v>42368</v>
      </c>
      <c r="D624" s="1108"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2"/>
      <c r="B625" s="108"/>
      <c r="C625" s="422">
        <v>42368</v>
      </c>
      <c r="D625" s="1108"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2"/>
      <c r="B626" s="108"/>
      <c r="C626" s="422">
        <v>42368</v>
      </c>
      <c r="D626" s="1108"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2"/>
      <c r="B627" s="108"/>
      <c r="C627" s="422">
        <v>42368</v>
      </c>
      <c r="D627" s="1108"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1"/>
      <c r="B628" s="31" t="s">
        <v>1627</v>
      </c>
      <c r="C628" s="472">
        <v>42368</v>
      </c>
      <c r="D628" s="1121"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2"/>
      <c r="B629" s="37" t="s">
        <v>1628</v>
      </c>
      <c r="C629" s="480">
        <v>42390</v>
      </c>
      <c r="D629" s="1108"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2"/>
      <c r="B630" s="479"/>
      <c r="C630" s="480">
        <v>42390</v>
      </c>
      <c r="D630" s="1108"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2"/>
      <c r="B631" s="479"/>
      <c r="C631" s="480">
        <v>42390</v>
      </c>
      <c r="D631" s="1108"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2"/>
      <c r="C632" s="480">
        <v>42419</v>
      </c>
      <c r="D632" s="1108"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2"/>
      <c r="B633" s="108"/>
      <c r="C633" s="422">
        <v>42419</v>
      </c>
      <c r="D633" s="1108"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2"/>
      <c r="B634" s="108"/>
      <c r="C634" s="422">
        <v>42419</v>
      </c>
      <c r="D634" s="1108"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2"/>
      <c r="B635" s="108"/>
      <c r="C635" s="422">
        <v>42422</v>
      </c>
      <c r="D635" s="1108"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2"/>
      <c r="B636" s="108"/>
      <c r="C636" s="422">
        <v>42460</v>
      </c>
      <c r="D636" s="1107"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0"/>
      <c r="B637" s="39" t="s">
        <v>1701</v>
      </c>
      <c r="C637" s="530">
        <v>42460</v>
      </c>
      <c r="D637" s="1122"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3"/>
      <c r="B638" s="45" t="s">
        <v>1702</v>
      </c>
      <c r="C638" s="480">
        <v>42468</v>
      </c>
      <c r="D638" s="1106"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2"/>
      <c r="B639" s="108"/>
      <c r="C639" s="422">
        <v>42471</v>
      </c>
      <c r="D639" s="1108"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2"/>
      <c r="B640" s="108"/>
      <c r="C640" s="422">
        <v>42472</v>
      </c>
      <c r="D640" s="1108"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2"/>
      <c r="B641" s="108"/>
      <c r="C641" s="422">
        <v>42473</v>
      </c>
      <c r="D641" s="1108"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2"/>
      <c r="B642" s="108"/>
      <c r="C642" s="422">
        <v>42474</v>
      </c>
      <c r="D642" s="1108"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2"/>
      <c r="B643" s="108"/>
      <c r="C643" s="422">
        <v>42475</v>
      </c>
      <c r="D643" s="1117"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2"/>
      <c r="B644" s="108"/>
      <c r="C644" s="422">
        <v>42479</v>
      </c>
      <c r="D644" s="1108"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2"/>
      <c r="B645" s="108"/>
      <c r="C645" s="422">
        <v>42480</v>
      </c>
      <c r="D645" s="1108"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2"/>
      <c r="B646" s="108"/>
      <c r="C646" s="422">
        <v>42485</v>
      </c>
      <c r="D646" s="1108"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2"/>
      <c r="B647" s="108"/>
      <c r="C647" s="422">
        <v>42485</v>
      </c>
      <c r="D647" s="1108"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2"/>
      <c r="B648" s="108"/>
      <c r="C648" s="422">
        <v>42485</v>
      </c>
      <c r="D648" s="1108"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2"/>
      <c r="B649" s="108"/>
      <c r="C649" s="422">
        <v>42486</v>
      </c>
      <c r="D649" s="1108"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2"/>
      <c r="B650" s="108"/>
      <c r="C650" s="422">
        <v>42492</v>
      </c>
      <c r="D650" s="1108"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2"/>
      <c r="B651" s="108"/>
      <c r="C651" s="422">
        <v>42492</v>
      </c>
      <c r="D651" s="1108"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2"/>
      <c r="B652" s="108"/>
      <c r="C652" s="422">
        <v>42514</v>
      </c>
      <c r="D652" s="1108"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2"/>
      <c r="B653" s="108"/>
      <c r="C653" s="422">
        <v>42516</v>
      </c>
      <c r="D653" s="1108"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2"/>
      <c r="B654" s="108"/>
      <c r="C654" s="422">
        <v>42516</v>
      </c>
      <c r="D654" s="1108"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2"/>
      <c r="B655" s="108"/>
      <c r="C655" s="422">
        <v>42516</v>
      </c>
      <c r="D655" s="1108"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2"/>
      <c r="B656" s="108"/>
      <c r="C656" s="422">
        <v>42516</v>
      </c>
      <c r="D656" s="1108"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2"/>
      <c r="B657" s="108"/>
      <c r="C657" s="422">
        <v>42516</v>
      </c>
      <c r="D657" s="1108"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2"/>
      <c r="B658" s="108"/>
      <c r="C658" s="422">
        <v>42520</v>
      </c>
      <c r="D658" s="1108"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2"/>
      <c r="B659" s="108"/>
      <c r="C659" s="422">
        <v>42520</v>
      </c>
      <c r="D659" s="1108"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2"/>
      <c r="B660" s="108"/>
      <c r="C660" s="422">
        <v>42520</v>
      </c>
      <c r="D660" s="1108"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2"/>
      <c r="B661" s="108"/>
      <c r="C661" s="422">
        <v>42520</v>
      </c>
      <c r="D661" s="1108"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2"/>
      <c r="B662" s="108"/>
      <c r="C662" s="422">
        <v>42520</v>
      </c>
      <c r="D662" s="1108"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2"/>
      <c r="B663" s="108"/>
      <c r="C663" s="422">
        <v>42520</v>
      </c>
      <c r="D663" s="1108"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2"/>
      <c r="B664" s="108"/>
      <c r="C664" s="422">
        <v>42520</v>
      </c>
      <c r="D664" s="1108"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2"/>
      <c r="B665" s="108"/>
      <c r="C665" s="422">
        <v>42520</v>
      </c>
      <c r="D665" s="1108"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2"/>
      <c r="B666" s="108"/>
      <c r="C666" s="422">
        <v>42520</v>
      </c>
      <c r="D666" s="1108"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2"/>
      <c r="B667" s="108"/>
      <c r="C667" s="422">
        <v>42522</v>
      </c>
      <c r="D667" s="1108"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2"/>
      <c r="B668" s="108"/>
      <c r="C668" s="422">
        <v>42522</v>
      </c>
      <c r="D668" s="1117"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2"/>
      <c r="B669" s="108"/>
      <c r="C669" s="422">
        <v>42522</v>
      </c>
      <c r="D669" s="1108"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2"/>
      <c r="B670" s="108"/>
      <c r="C670" s="422">
        <v>42535</v>
      </c>
      <c r="D670" s="1108"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2"/>
      <c r="B671" s="108"/>
      <c r="C671" s="422">
        <v>42542</v>
      </c>
      <c r="D671" s="1108"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2"/>
      <c r="B672" s="108"/>
      <c r="C672" s="422">
        <v>42542</v>
      </c>
      <c r="D672" s="1108"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2"/>
      <c r="B673" s="108"/>
      <c r="C673" s="422">
        <v>42542</v>
      </c>
      <c r="D673" s="1108"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2"/>
      <c r="B674" s="108"/>
      <c r="C674" s="422">
        <v>42557</v>
      </c>
      <c r="D674" s="1108"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2"/>
      <c r="B675" s="108"/>
      <c r="C675" s="422">
        <v>42557</v>
      </c>
      <c r="D675" s="1108"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2"/>
      <c r="B676" s="108"/>
      <c r="C676" s="422">
        <v>42557</v>
      </c>
      <c r="D676" s="1108"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2"/>
      <c r="B677" s="108"/>
      <c r="C677" s="422">
        <v>42562</v>
      </c>
      <c r="D677" s="1108"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2"/>
      <c r="B678" s="108"/>
      <c r="C678" s="422">
        <v>42579</v>
      </c>
      <c r="D678" s="1108"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2"/>
      <c r="B679" s="108"/>
      <c r="C679" s="422">
        <v>42579</v>
      </c>
      <c r="D679" s="1108"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2"/>
      <c r="B680" s="108"/>
      <c r="C680" s="422">
        <v>42579</v>
      </c>
      <c r="D680" s="1117"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2"/>
      <c r="B681" s="108"/>
      <c r="C681" s="422">
        <v>42598</v>
      </c>
      <c r="D681" s="1108"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2"/>
      <c r="B682" s="108"/>
      <c r="C682" s="422">
        <v>42598</v>
      </c>
      <c r="D682" s="1108"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2"/>
      <c r="B683" s="108"/>
      <c r="C683" s="422">
        <v>42604</v>
      </c>
      <c r="D683" s="1108"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2"/>
      <c r="B684" s="108"/>
      <c r="C684" s="422">
        <v>42634</v>
      </c>
      <c r="D684" s="1108"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2"/>
      <c r="B685" s="108"/>
      <c r="C685" s="422">
        <v>42634</v>
      </c>
      <c r="D685" s="1107"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2"/>
      <c r="B686" s="108"/>
      <c r="C686" s="422">
        <v>42634</v>
      </c>
      <c r="D686" s="1117"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2"/>
      <c r="B687" s="108"/>
      <c r="C687" s="422">
        <v>42634</v>
      </c>
      <c r="D687" s="1107"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2"/>
      <c r="B688" s="108"/>
      <c r="C688" s="422">
        <v>42634</v>
      </c>
      <c r="D688" s="1117"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2"/>
      <c r="B689" s="108"/>
      <c r="C689" s="422">
        <v>42640</v>
      </c>
      <c r="D689" s="1108"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2"/>
      <c r="B690" s="108"/>
      <c r="C690" s="422">
        <v>42664</v>
      </c>
      <c r="D690" s="1108"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2"/>
      <c r="B691" s="108"/>
      <c r="C691" s="422">
        <v>42664</v>
      </c>
      <c r="D691" s="1108"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2"/>
      <c r="B692" s="108"/>
      <c r="C692" s="422">
        <v>42664</v>
      </c>
      <c r="D692" s="1108"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2"/>
      <c r="B693" s="108"/>
      <c r="C693" s="422">
        <v>42683</v>
      </c>
      <c r="D693" s="1108"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2"/>
      <c r="B694" s="108"/>
      <c r="C694" s="422">
        <v>42683</v>
      </c>
      <c r="D694" s="1108"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2"/>
      <c r="B695" s="108"/>
      <c r="C695" s="422">
        <v>42683</v>
      </c>
      <c r="D695" s="1108"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2"/>
      <c r="B696" s="108"/>
      <c r="C696" s="422">
        <v>42683</v>
      </c>
      <c r="D696" s="1108"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2"/>
      <c r="B697" s="108"/>
      <c r="C697" s="422">
        <v>42683</v>
      </c>
      <c r="D697" s="1108"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2"/>
      <c r="B698" s="108"/>
      <c r="C698" s="422">
        <v>42683</v>
      </c>
      <c r="D698" s="1108"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2"/>
      <c r="B699" s="108"/>
      <c r="C699" s="422">
        <v>42684</v>
      </c>
      <c r="D699" s="1108"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2"/>
      <c r="B700" s="108"/>
      <c r="C700" s="422">
        <v>42703</v>
      </c>
      <c r="D700" s="1108"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2"/>
      <c r="B701" s="108"/>
      <c r="C701" s="422">
        <v>42704</v>
      </c>
      <c r="D701" s="1108"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2"/>
      <c r="B702" s="108"/>
      <c r="C702" s="422">
        <v>42704</v>
      </c>
      <c r="D702" s="1108"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2"/>
      <c r="B703" s="108"/>
      <c r="C703" s="422">
        <v>42704</v>
      </c>
      <c r="D703" s="1108"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2"/>
      <c r="B704" s="108"/>
      <c r="C704" s="422">
        <v>42705</v>
      </c>
      <c r="D704" s="1108"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2"/>
      <c r="B705" s="108"/>
      <c r="C705" s="422">
        <v>42705</v>
      </c>
      <c r="D705" s="1108"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2"/>
      <c r="B706" s="108"/>
      <c r="C706" s="422">
        <v>42705</v>
      </c>
      <c r="D706" s="1108"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2"/>
      <c r="B707" s="108"/>
      <c r="C707" s="422">
        <v>42709</v>
      </c>
      <c r="D707" s="1108"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2"/>
      <c r="B708" s="108"/>
      <c r="C708" s="422">
        <v>42709</v>
      </c>
      <c r="D708" s="1108"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2"/>
      <c r="B709" s="108"/>
      <c r="C709" s="422">
        <v>42709</v>
      </c>
      <c r="D709" s="1108"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2"/>
      <c r="B710" s="108"/>
      <c r="C710" s="422">
        <v>42711</v>
      </c>
      <c r="D710" s="1108"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2"/>
      <c r="B711" s="108"/>
      <c r="C711" s="422">
        <v>42730</v>
      </c>
      <c r="D711" s="1108"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2"/>
      <c r="B712" s="108"/>
      <c r="C712" s="422">
        <v>42730</v>
      </c>
      <c r="D712" s="1108"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2"/>
      <c r="B713" s="108"/>
      <c r="C713" s="422">
        <v>42730</v>
      </c>
      <c r="D713" s="1108"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2"/>
      <c r="B714" s="108"/>
      <c r="C714" s="422">
        <v>42730</v>
      </c>
      <c r="D714" s="1108"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2"/>
      <c r="B715" s="108"/>
      <c r="C715" s="422">
        <v>42730</v>
      </c>
      <c r="D715" s="1108"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2"/>
      <c r="B716" s="108"/>
      <c r="C716" s="422">
        <v>42730</v>
      </c>
      <c r="D716" s="1108"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2"/>
      <c r="B717" s="108"/>
      <c r="C717" s="422">
        <v>42730</v>
      </c>
      <c r="D717" s="1108"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2"/>
      <c r="B718" s="108"/>
      <c r="C718" s="422">
        <v>42730</v>
      </c>
      <c r="D718" s="1108"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2"/>
      <c r="B719" s="108"/>
      <c r="C719" s="422">
        <v>42730</v>
      </c>
      <c r="D719" s="1108"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2"/>
      <c r="B720" s="108"/>
      <c r="C720" s="422">
        <v>42730</v>
      </c>
      <c r="D720" s="1108"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2"/>
      <c r="B721" s="108"/>
      <c r="C721" s="422">
        <v>42730</v>
      </c>
      <c r="D721" s="1108"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2"/>
      <c r="B722" s="108"/>
      <c r="C722" s="422">
        <v>42730</v>
      </c>
      <c r="D722" s="1108"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2"/>
      <c r="B723" s="108"/>
      <c r="C723" s="422">
        <v>42730</v>
      </c>
      <c r="D723" s="1108"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2"/>
      <c r="B724" s="108"/>
      <c r="C724" s="422">
        <v>42730</v>
      </c>
      <c r="D724" s="1108"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2"/>
      <c r="B725" s="108"/>
      <c r="C725" s="422">
        <v>42730</v>
      </c>
      <c r="D725" s="1108"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2"/>
      <c r="B726" s="108"/>
      <c r="C726" s="422">
        <v>42730</v>
      </c>
      <c r="D726" s="1108"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2"/>
      <c r="B727" s="108"/>
      <c r="C727" s="422">
        <v>42730</v>
      </c>
      <c r="D727" s="1108"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2"/>
      <c r="B728" s="108"/>
      <c r="C728" s="422">
        <v>42730</v>
      </c>
      <c r="D728" s="1108"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2"/>
      <c r="B729" s="108"/>
      <c r="C729" s="422">
        <v>42730</v>
      </c>
      <c r="D729" s="1108"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2"/>
      <c r="B730" s="108"/>
      <c r="C730" s="422">
        <v>42730</v>
      </c>
      <c r="D730" s="1108"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2"/>
      <c r="B731" s="108"/>
      <c r="C731" s="422">
        <v>42730</v>
      </c>
      <c r="D731" s="1108"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2"/>
      <c r="B732" s="108"/>
      <c r="C732" s="422">
        <v>42730</v>
      </c>
      <c r="D732" s="1108"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2"/>
      <c r="B733" s="108"/>
      <c r="C733" s="422">
        <v>42730</v>
      </c>
      <c r="D733" s="1108"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2"/>
      <c r="B734" s="108"/>
      <c r="C734" s="422">
        <v>42730</v>
      </c>
      <c r="D734" s="1108"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2"/>
      <c r="B735" s="108"/>
      <c r="C735" s="422">
        <v>42730</v>
      </c>
      <c r="D735" s="1108"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2"/>
      <c r="B736" s="108"/>
      <c r="C736" s="422">
        <v>42730</v>
      </c>
      <c r="D736" s="1108"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2"/>
      <c r="B737" s="108"/>
      <c r="C737" s="422">
        <v>42730</v>
      </c>
      <c r="D737" s="1108"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2"/>
      <c r="B738" s="108"/>
      <c r="C738" s="422">
        <v>42730</v>
      </c>
      <c r="D738" s="1108"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2"/>
      <c r="B739" s="108"/>
      <c r="C739" s="422">
        <v>42730</v>
      </c>
      <c r="D739" s="1108"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2"/>
      <c r="B740" s="108"/>
      <c r="C740" s="422">
        <v>42730</v>
      </c>
      <c r="D740" s="1108"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2"/>
      <c r="B741" s="108"/>
      <c r="C741" s="422">
        <v>42730</v>
      </c>
      <c r="D741" s="1107"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2"/>
      <c r="B742" s="108"/>
      <c r="C742" s="422">
        <v>42730</v>
      </c>
      <c r="D742" s="1108"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2"/>
      <c r="B743" s="108"/>
      <c r="C743" s="422">
        <v>42730</v>
      </c>
      <c r="D743" s="1108"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2"/>
      <c r="B744" s="108"/>
      <c r="C744" s="422">
        <v>42730</v>
      </c>
      <c r="D744" s="1108"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2"/>
      <c r="B745" s="108"/>
      <c r="C745" s="422">
        <v>42730</v>
      </c>
      <c r="D745" s="1108"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2"/>
      <c r="B746" s="108"/>
      <c r="C746" s="422">
        <v>42730</v>
      </c>
      <c r="D746" s="1108"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2"/>
      <c r="B747" s="108"/>
      <c r="C747" s="422">
        <v>42730</v>
      </c>
      <c r="D747" s="1108"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2"/>
      <c r="B748" s="108"/>
      <c r="C748" s="422">
        <v>42730</v>
      </c>
      <c r="D748" s="1108"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2"/>
      <c r="B749" s="108"/>
      <c r="C749" s="422">
        <v>42730</v>
      </c>
      <c r="D749" s="1108"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2"/>
      <c r="B750" s="108"/>
      <c r="C750" s="422">
        <v>42730</v>
      </c>
      <c r="D750" s="1108"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2"/>
      <c r="B751" s="108"/>
      <c r="C751" s="422">
        <v>42730</v>
      </c>
      <c r="D751" s="1108"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2"/>
      <c r="B752" s="108"/>
      <c r="C752" s="422">
        <v>42730</v>
      </c>
      <c r="D752" s="1108"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2"/>
      <c r="B753" s="108"/>
      <c r="C753" s="422">
        <v>42730</v>
      </c>
      <c r="D753" s="1108"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2"/>
      <c r="B754" s="108"/>
      <c r="C754" s="422">
        <v>42730</v>
      </c>
      <c r="D754" s="1108"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2"/>
      <c r="B755" s="108"/>
      <c r="C755" s="422">
        <v>42730</v>
      </c>
      <c r="D755" s="1108"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2"/>
      <c r="B756" s="108"/>
      <c r="C756" s="422">
        <v>42730</v>
      </c>
      <c r="D756" s="1108"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2"/>
      <c r="B757" s="108"/>
      <c r="C757" s="422">
        <v>42730</v>
      </c>
      <c r="D757" s="1108"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2"/>
      <c r="B758" s="108"/>
      <c r="C758" s="422">
        <v>42730</v>
      </c>
      <c r="D758" s="1108"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2"/>
      <c r="B759" s="108"/>
      <c r="C759" s="422">
        <v>42730</v>
      </c>
      <c r="D759" s="1108"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2"/>
      <c r="B760" s="108"/>
      <c r="C760" s="422">
        <v>42730</v>
      </c>
      <c r="D760" s="1108"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2"/>
      <c r="B761" s="108"/>
      <c r="C761" s="422">
        <v>42730</v>
      </c>
      <c r="D761" s="1108"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2"/>
      <c r="B762" s="108"/>
      <c r="C762" s="422">
        <v>42730</v>
      </c>
      <c r="D762" s="1108"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2"/>
      <c r="B763" s="108"/>
      <c r="C763" s="422">
        <v>42730</v>
      </c>
      <c r="D763" s="1108"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2"/>
      <c r="B764" s="108"/>
      <c r="C764" s="422">
        <v>42730</v>
      </c>
      <c r="D764" s="1108"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2"/>
      <c r="B765" s="108"/>
      <c r="C765" s="422">
        <v>42730</v>
      </c>
      <c r="D765" s="1108"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2"/>
      <c r="B766" s="108"/>
      <c r="C766" s="422">
        <v>42730</v>
      </c>
      <c r="D766" s="1108"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2"/>
      <c r="B767" s="108"/>
      <c r="C767" s="422">
        <v>42730</v>
      </c>
      <c r="D767" s="1108"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2"/>
      <c r="B768" s="108"/>
      <c r="C768" s="422">
        <v>42730</v>
      </c>
      <c r="D768" s="1108"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2"/>
      <c r="B769" s="108"/>
      <c r="C769" s="422">
        <v>42730</v>
      </c>
      <c r="D769" s="1108"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2"/>
      <c r="B770" s="108"/>
      <c r="C770" s="422">
        <v>42730</v>
      </c>
      <c r="D770" s="1108"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2"/>
      <c r="B771" s="108"/>
      <c r="C771" s="422">
        <v>42730</v>
      </c>
      <c r="D771" s="1108"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2"/>
      <c r="B772" s="108"/>
      <c r="C772" s="422">
        <v>42730</v>
      </c>
      <c r="D772" s="1107"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2"/>
      <c r="B773" s="108"/>
      <c r="C773" s="422">
        <v>42730</v>
      </c>
      <c r="D773" s="1107"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1"/>
      <c r="B774" s="646" t="s">
        <v>1925</v>
      </c>
      <c r="C774" s="647">
        <v>42730</v>
      </c>
      <c r="D774" s="1123"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3"/>
      <c r="B775" s="37" t="s">
        <v>1926</v>
      </c>
      <c r="C775" s="480">
        <v>42741</v>
      </c>
      <c r="D775" s="1108"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2"/>
      <c r="B776" s="108"/>
      <c r="C776" s="422">
        <v>42759</v>
      </c>
      <c r="D776" s="1117"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2"/>
      <c r="B777" s="108"/>
      <c r="C777" s="422">
        <v>42774</v>
      </c>
      <c r="D777" s="1107"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2"/>
      <c r="B778" s="108"/>
      <c r="C778" s="422">
        <v>42774</v>
      </c>
      <c r="D778" s="1117"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2"/>
      <c r="B779" s="108"/>
      <c r="C779" s="422">
        <v>42774</v>
      </c>
      <c r="D779" s="1107"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2"/>
      <c r="B780" s="108"/>
      <c r="C780" s="422">
        <v>42774</v>
      </c>
      <c r="D780" s="1117"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2"/>
      <c r="B781" s="108"/>
      <c r="C781" s="422">
        <v>42774</v>
      </c>
      <c r="D781" s="1107"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2"/>
      <c r="B782" s="108"/>
      <c r="C782" s="422">
        <v>42774</v>
      </c>
      <c r="D782" s="1117"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2"/>
      <c r="B783" s="108"/>
      <c r="C783" s="422">
        <v>42776</v>
      </c>
      <c r="D783" s="1108"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2"/>
      <c r="B784" s="108"/>
      <c r="C784" s="422">
        <v>42776</v>
      </c>
      <c r="D784" s="1108"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2"/>
      <c r="B785" s="108"/>
      <c r="C785" s="422">
        <v>42776</v>
      </c>
      <c r="D785" s="1108"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2"/>
      <c r="B786" s="108"/>
      <c r="C786" s="422">
        <v>42779</v>
      </c>
      <c r="D786" s="1106"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2"/>
      <c r="B787" s="108"/>
      <c r="C787" s="422">
        <v>42779</v>
      </c>
      <c r="D787" s="1117"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2"/>
      <c r="B788" s="108"/>
      <c r="C788" s="422">
        <v>42786</v>
      </c>
      <c r="D788" s="1108"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2"/>
      <c r="B789" s="108"/>
      <c r="C789" s="422">
        <v>42794</v>
      </c>
      <c r="D789" s="1108"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2"/>
      <c r="B790" s="108"/>
      <c r="C790" s="422">
        <v>42801</v>
      </c>
      <c r="D790" s="1108"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2"/>
      <c r="B791" s="108"/>
      <c r="C791" s="422">
        <v>42801</v>
      </c>
      <c r="D791" s="1108"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2"/>
      <c r="B792" s="108"/>
      <c r="C792" s="422">
        <v>42801</v>
      </c>
      <c r="D792" s="1108"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2"/>
      <c r="B793" s="108"/>
      <c r="C793" s="422">
        <v>42813</v>
      </c>
      <c r="D793" s="1117"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2"/>
      <c r="B794" s="108"/>
      <c r="C794" s="422">
        <v>42813</v>
      </c>
      <c r="D794" s="1117"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2"/>
      <c r="B795" s="108"/>
      <c r="C795" s="422">
        <v>42825</v>
      </c>
      <c r="D795" s="1108"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2"/>
      <c r="B796" s="108"/>
      <c r="C796" s="422">
        <v>42825</v>
      </c>
      <c r="D796" s="1108"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2"/>
      <c r="B797" s="108"/>
      <c r="C797" s="422">
        <v>42825</v>
      </c>
      <c r="D797" s="1108"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2"/>
      <c r="B798" s="108"/>
      <c r="C798" s="422">
        <v>42825</v>
      </c>
      <c r="D798" s="1108"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2"/>
      <c r="B799" s="108"/>
      <c r="C799" s="422">
        <v>42825</v>
      </c>
      <c r="D799" s="1108"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2"/>
      <c r="B800" s="108"/>
      <c r="C800" s="422">
        <v>42825</v>
      </c>
      <c r="D800" s="1108"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2"/>
      <c r="B801" s="108"/>
      <c r="C801" s="422">
        <v>42825</v>
      </c>
      <c r="D801" s="1108"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2"/>
      <c r="B802" s="39" t="s">
        <v>1701</v>
      </c>
      <c r="C802" s="530">
        <v>42825</v>
      </c>
      <c r="D802" s="1112"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2"/>
      <c r="B803" s="45" t="s">
        <v>1702</v>
      </c>
      <c r="C803" s="480">
        <v>42828</v>
      </c>
      <c r="D803" s="1114"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2"/>
      <c r="B804" s="108"/>
      <c r="C804" s="422">
        <v>42828</v>
      </c>
      <c r="D804" s="1108"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2"/>
      <c r="B805" s="108"/>
      <c r="C805" s="422">
        <v>42828</v>
      </c>
      <c r="D805" s="1108"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2"/>
      <c r="B806" s="108"/>
      <c r="C806" s="422">
        <v>42831</v>
      </c>
      <c r="D806" s="1106"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2"/>
      <c r="B807" s="108"/>
      <c r="C807" s="422">
        <v>42831</v>
      </c>
      <c r="D807" s="1117"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2"/>
      <c r="B808" s="108"/>
      <c r="C808" s="422">
        <v>42831</v>
      </c>
      <c r="D808" s="1106"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2"/>
      <c r="B809" s="108"/>
      <c r="C809" s="422">
        <v>42831</v>
      </c>
      <c r="D809" s="1117"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2"/>
      <c r="B810" s="108"/>
      <c r="C810" s="422">
        <v>42832</v>
      </c>
      <c r="D810" s="1117"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2"/>
      <c r="B811" s="108"/>
      <c r="C811" s="422">
        <v>42832</v>
      </c>
      <c r="D811" s="1106"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2"/>
      <c r="B812" s="108"/>
      <c r="C812" s="422">
        <v>42834</v>
      </c>
      <c r="D812" s="1106"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2"/>
      <c r="B813" s="108"/>
      <c r="C813" s="422">
        <v>42834</v>
      </c>
      <c r="D813" s="1117"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2"/>
      <c r="B814" s="108"/>
      <c r="C814" s="422">
        <v>42837</v>
      </c>
      <c r="D814" s="1108"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2"/>
      <c r="B815" s="108"/>
      <c r="C815" s="422">
        <v>42842</v>
      </c>
      <c r="D815" s="1117"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2"/>
      <c r="B816" s="108"/>
      <c r="C816" s="422">
        <v>42842</v>
      </c>
      <c r="D816" s="1108"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2"/>
      <c r="B817" s="108"/>
      <c r="C817" s="422">
        <v>42842</v>
      </c>
      <c r="D817" s="1108"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2"/>
      <c r="B818" s="108"/>
      <c r="C818" s="422">
        <v>42843</v>
      </c>
      <c r="D818" s="1108"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2"/>
      <c r="B819" s="108"/>
      <c r="C819" s="422">
        <v>42845</v>
      </c>
      <c r="D819" s="1108"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2"/>
      <c r="B820" s="108"/>
      <c r="C820" s="422">
        <v>42846</v>
      </c>
      <c r="D820" s="1108"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2"/>
      <c r="B821" s="108"/>
      <c r="C821" s="422">
        <v>42846</v>
      </c>
      <c r="D821" s="1108"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2"/>
      <c r="B822" s="108"/>
      <c r="C822" s="422">
        <v>42846</v>
      </c>
      <c r="D822" s="1108"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2"/>
      <c r="B823" s="108"/>
      <c r="C823" s="422">
        <v>42849</v>
      </c>
      <c r="D823" s="1108"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2"/>
      <c r="B824" s="108"/>
      <c r="C824" s="422">
        <v>42850</v>
      </c>
      <c r="D824" s="1108"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2"/>
      <c r="B825" s="108"/>
      <c r="C825" s="422">
        <v>42850</v>
      </c>
      <c r="D825" s="1108"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2"/>
      <c r="B826" s="108"/>
      <c r="C826" s="422">
        <v>42850</v>
      </c>
      <c r="D826" s="1108"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2"/>
      <c r="B827" s="108"/>
      <c r="C827" s="422">
        <v>42852</v>
      </c>
      <c r="D827" s="1108"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2"/>
      <c r="B828" s="108"/>
      <c r="C828" s="422">
        <v>42853</v>
      </c>
      <c r="D828" s="1108"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2"/>
      <c r="B829" s="108"/>
      <c r="C829" s="422">
        <v>42853</v>
      </c>
      <c r="D829" s="1108"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2"/>
      <c r="B830" s="108"/>
      <c r="C830" s="422">
        <v>42853</v>
      </c>
      <c r="D830" s="1108"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2"/>
      <c r="B831" s="108"/>
      <c r="C831" s="422">
        <v>42874</v>
      </c>
      <c r="D831" s="1108"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2"/>
      <c r="B832" s="108"/>
      <c r="C832" s="422">
        <v>42874</v>
      </c>
      <c r="D832" s="1108"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2"/>
      <c r="B833" s="108"/>
      <c r="C833" s="422">
        <v>42885</v>
      </c>
      <c r="D833" s="1108"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2"/>
      <c r="B834" s="108"/>
      <c r="C834" s="422">
        <v>42885</v>
      </c>
      <c r="D834" s="1108"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2"/>
      <c r="B835" s="108"/>
      <c r="C835" s="422">
        <v>42887</v>
      </c>
      <c r="D835" s="1108"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2"/>
      <c r="B836" s="108"/>
      <c r="C836" s="422">
        <v>42894</v>
      </c>
      <c r="D836" s="1107"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2"/>
      <c r="B837" s="108"/>
      <c r="C837" s="422">
        <v>42894</v>
      </c>
      <c r="D837" s="1117"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2"/>
      <c r="B838" s="108"/>
      <c r="C838" s="422">
        <v>42894</v>
      </c>
      <c r="D838" s="1108"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2"/>
      <c r="B839" s="108"/>
      <c r="C839" s="422">
        <v>42894</v>
      </c>
      <c r="D839" s="1108"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2"/>
      <c r="B840" s="108"/>
      <c r="C840" s="422">
        <v>42894</v>
      </c>
      <c r="D840" s="1108"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2"/>
      <c r="B841" s="108"/>
      <c r="C841" s="422">
        <v>42894</v>
      </c>
      <c r="D841" s="1108"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2"/>
      <c r="B842" s="108"/>
      <c r="C842" s="422">
        <v>42894</v>
      </c>
      <c r="D842" s="1108"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2"/>
      <c r="B843" s="108"/>
      <c r="C843" s="422">
        <v>42894</v>
      </c>
      <c r="D843" s="1108"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2"/>
      <c r="B844" s="108"/>
      <c r="C844" s="422">
        <v>42898</v>
      </c>
      <c r="D844" s="1108"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2"/>
      <c r="B845" s="108"/>
      <c r="C845" s="422">
        <v>42898</v>
      </c>
      <c r="D845" s="1108"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2"/>
      <c r="B846" s="108"/>
      <c r="C846" s="422">
        <v>42898</v>
      </c>
      <c r="D846" s="1108"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2"/>
      <c r="B847" s="108"/>
      <c r="C847" s="664">
        <v>42912</v>
      </c>
      <c r="D847" s="1108"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2"/>
      <c r="B848" s="108"/>
      <c r="C848" s="664">
        <v>42912</v>
      </c>
      <c r="D848" s="1108"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2"/>
      <c r="B849" s="108"/>
      <c r="C849" s="664">
        <v>42912</v>
      </c>
      <c r="D849" s="1108"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2"/>
      <c r="B850" s="108"/>
      <c r="C850" s="664">
        <v>42912</v>
      </c>
      <c r="D850" s="1108"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2"/>
      <c r="B851" s="108"/>
      <c r="C851" s="665">
        <v>42928</v>
      </c>
      <c r="D851" s="1108"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2"/>
      <c r="B852" s="108"/>
      <c r="C852" s="665">
        <v>42936</v>
      </c>
      <c r="D852" s="1108"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2"/>
      <c r="B853" s="108"/>
      <c r="C853" s="665">
        <v>42968</v>
      </c>
      <c r="D853" s="1108"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2"/>
      <c r="B854" s="108"/>
      <c r="C854" s="665">
        <v>42969</v>
      </c>
      <c r="D854" s="1107"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2"/>
      <c r="B855" s="108"/>
      <c r="C855" s="665">
        <v>42969</v>
      </c>
      <c r="D855" s="1117"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2"/>
      <c r="B856" s="108"/>
      <c r="C856" s="665">
        <v>43005</v>
      </c>
      <c r="D856" s="1108"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2"/>
      <c r="B857" s="108"/>
      <c r="C857" s="665">
        <v>43005</v>
      </c>
      <c r="D857" s="1108"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2"/>
      <c r="B858" s="108"/>
      <c r="C858" s="665">
        <v>43005</v>
      </c>
      <c r="D858" s="1108"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2"/>
      <c r="B859" s="108"/>
      <c r="C859" s="665">
        <v>43005</v>
      </c>
      <c r="D859" s="1108"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2"/>
      <c r="B860" s="108"/>
      <c r="C860" s="665">
        <v>43010</v>
      </c>
      <c r="D860" s="1108"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2"/>
      <c r="B861" s="108"/>
      <c r="C861" s="665">
        <v>43021</v>
      </c>
      <c r="D861" s="1108"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2"/>
      <c r="B862" s="108"/>
      <c r="C862" s="665">
        <v>43021</v>
      </c>
      <c r="D862" s="1108"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2"/>
      <c r="B863" s="108"/>
      <c r="C863" s="665">
        <v>41935</v>
      </c>
      <c r="D863" s="1108"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2"/>
      <c r="B864" s="108"/>
      <c r="C864" s="665">
        <v>43031</v>
      </c>
      <c r="D864" s="1108"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2"/>
      <c r="B865" s="108"/>
      <c r="C865" s="665">
        <v>43031</v>
      </c>
      <c r="D865" s="1108"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2"/>
      <c r="B866" s="108"/>
      <c r="C866" s="665">
        <v>43032</v>
      </c>
      <c r="D866" s="1107"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2"/>
      <c r="B867" s="108"/>
      <c r="C867" s="665">
        <v>43033</v>
      </c>
      <c r="D867" s="1108"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2"/>
      <c r="B868" s="108"/>
      <c r="C868" s="665">
        <v>43038</v>
      </c>
      <c r="D868" s="1108"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2"/>
      <c r="B869" s="108"/>
      <c r="C869" s="665">
        <v>43038</v>
      </c>
      <c r="D869" s="1108"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2"/>
      <c r="B870" s="108"/>
      <c r="C870" s="665">
        <v>43038</v>
      </c>
      <c r="D870" s="1108"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2"/>
      <c r="B871" s="108"/>
      <c r="C871" s="664">
        <v>43039</v>
      </c>
      <c r="D871" s="1108"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2"/>
      <c r="B872" s="108"/>
      <c r="C872" s="664">
        <v>43039</v>
      </c>
      <c r="D872" s="1108"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2"/>
      <c r="B873" s="108"/>
      <c r="C873" s="665">
        <v>43073</v>
      </c>
      <c r="D873" s="1108"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2"/>
      <c r="B874" s="108"/>
      <c r="C874" s="665">
        <v>43073</v>
      </c>
      <c r="D874" s="1108"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2"/>
      <c r="B875" s="108"/>
      <c r="C875" s="665">
        <v>43073</v>
      </c>
      <c r="D875" s="1108"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2"/>
      <c r="B876" s="108"/>
      <c r="C876" s="665">
        <v>43080</v>
      </c>
      <c r="D876" s="1108"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2"/>
      <c r="B877" s="108"/>
      <c r="C877" s="665">
        <v>43080</v>
      </c>
      <c r="D877" s="1108"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2"/>
      <c r="B878" s="108"/>
      <c r="C878" s="422">
        <v>43080</v>
      </c>
      <c r="D878" s="1108"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2"/>
      <c r="B879" s="108"/>
      <c r="C879" s="422">
        <v>43084</v>
      </c>
      <c r="D879" s="1108"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2"/>
      <c r="B880" s="108"/>
      <c r="C880" s="422">
        <v>43089</v>
      </c>
      <c r="D880" s="1106"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2"/>
      <c r="B881" s="108"/>
      <c r="C881" s="422">
        <v>43089</v>
      </c>
      <c r="D881" s="1108"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2"/>
      <c r="B882" s="108"/>
      <c r="C882" s="422">
        <v>43089</v>
      </c>
      <c r="D882" s="1108"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2"/>
      <c r="B883" s="108"/>
      <c r="C883" s="422">
        <v>43089</v>
      </c>
      <c r="D883" s="1108"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2"/>
      <c r="B884" s="108"/>
      <c r="C884" s="422">
        <v>43089</v>
      </c>
      <c r="D884" s="1108"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2"/>
      <c r="B885" s="108"/>
      <c r="C885" s="422">
        <v>43089</v>
      </c>
      <c r="D885" s="1108"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1"/>
      <c r="B886" s="646" t="s">
        <v>2397</v>
      </c>
      <c r="C886" s="647">
        <v>43089</v>
      </c>
      <c r="D886" s="1113"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3"/>
      <c r="B887" s="37" t="s">
        <v>2398</v>
      </c>
      <c r="C887" s="480">
        <v>43144</v>
      </c>
      <c r="D887" s="1108"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2"/>
      <c r="B888" s="108"/>
      <c r="C888" s="422">
        <v>43144</v>
      </c>
      <c r="D888" s="1108"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2"/>
      <c r="B889" s="108"/>
      <c r="C889" s="422">
        <v>43144</v>
      </c>
      <c r="D889" s="1108"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2"/>
      <c r="B890" s="108"/>
      <c r="C890" s="422">
        <v>43150</v>
      </c>
      <c r="D890" s="1108"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2"/>
      <c r="B891" s="108"/>
      <c r="C891" s="422">
        <v>43161</v>
      </c>
      <c r="D891" s="1108"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2"/>
      <c r="B892" s="108"/>
      <c r="C892" s="422">
        <v>43164</v>
      </c>
      <c r="D892" s="1108"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2"/>
      <c r="B893" s="108"/>
      <c r="C893" s="422">
        <v>43164</v>
      </c>
      <c r="D893" s="1117"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2"/>
      <c r="B894" s="108"/>
      <c r="C894" s="422">
        <v>43178</v>
      </c>
      <c r="D894" s="1108"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2"/>
      <c r="B895" s="108"/>
      <c r="C895" s="422">
        <v>43178</v>
      </c>
      <c r="D895" s="1108"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2"/>
      <c r="B896" s="108"/>
      <c r="C896" s="422">
        <v>43178</v>
      </c>
      <c r="D896" s="1108"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2"/>
      <c r="B897" s="108"/>
      <c r="C897" s="422">
        <v>43179</v>
      </c>
      <c r="D897" s="1108"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2"/>
      <c r="B898" s="108"/>
      <c r="C898" s="422">
        <v>43180</v>
      </c>
      <c r="D898" s="1108"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2"/>
      <c r="B899" s="108"/>
      <c r="C899" s="422">
        <v>43180</v>
      </c>
      <c r="D899" s="1108"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2"/>
      <c r="B900" s="108"/>
      <c r="C900" s="422">
        <v>43180</v>
      </c>
      <c r="D900" s="1108"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2"/>
      <c r="B901" s="108"/>
      <c r="C901" s="422">
        <v>43180</v>
      </c>
      <c r="D901" s="1108"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2"/>
      <c r="B902" s="108"/>
      <c r="C902" s="422">
        <v>43180</v>
      </c>
      <c r="D902" s="1108"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2"/>
      <c r="B903" s="108"/>
      <c r="C903" s="422">
        <v>43180</v>
      </c>
      <c r="D903" s="1108"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2"/>
      <c r="B904" s="108"/>
      <c r="C904" s="422">
        <v>43180</v>
      </c>
      <c r="D904" s="1108"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2"/>
      <c r="B905" s="108"/>
      <c r="C905" s="422">
        <v>43180</v>
      </c>
      <c r="D905" s="1108"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2"/>
      <c r="B906" s="108"/>
      <c r="C906" s="422">
        <v>43180</v>
      </c>
      <c r="D906" s="1108"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2"/>
      <c r="B907" s="108"/>
      <c r="C907" s="422">
        <v>43180</v>
      </c>
      <c r="D907" s="1108"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2"/>
      <c r="B908" s="108"/>
      <c r="C908" s="422">
        <v>43180</v>
      </c>
      <c r="D908" s="1108"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2"/>
      <c r="B909" s="108"/>
      <c r="C909" s="422">
        <v>43180</v>
      </c>
      <c r="D909" s="1108"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2"/>
      <c r="B910" s="108"/>
      <c r="C910" s="422">
        <v>43180</v>
      </c>
      <c r="D910" s="1108"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2"/>
      <c r="B911" s="108"/>
      <c r="C911" s="422">
        <v>43180</v>
      </c>
      <c r="D911" s="1108"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2"/>
      <c r="B912" s="108"/>
      <c r="C912" s="422">
        <v>43180</v>
      </c>
      <c r="D912" s="1108"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2"/>
      <c r="B913" s="108"/>
      <c r="C913" s="422">
        <v>43180</v>
      </c>
      <c r="D913" s="1108"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2"/>
      <c r="B914" s="108"/>
      <c r="C914" s="422">
        <v>43180</v>
      </c>
      <c r="D914" s="1108"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2"/>
      <c r="B915" s="108"/>
      <c r="C915" s="422">
        <v>43180</v>
      </c>
      <c r="D915" s="1108"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2"/>
      <c r="B916" s="108"/>
      <c r="C916" s="422">
        <v>43180</v>
      </c>
      <c r="D916" s="1108"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2"/>
      <c r="B917" s="108"/>
      <c r="C917" s="422">
        <v>43180</v>
      </c>
      <c r="D917" s="1108"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2"/>
      <c r="B918" s="108"/>
      <c r="C918" s="422">
        <v>43180</v>
      </c>
      <c r="D918" s="1108"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2"/>
      <c r="B919" s="108"/>
      <c r="C919" s="422">
        <v>43180</v>
      </c>
      <c r="D919" s="1108"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2"/>
      <c r="B920" s="108"/>
      <c r="C920" s="422">
        <v>43180</v>
      </c>
      <c r="D920" s="1108"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2"/>
      <c r="B921" s="108"/>
      <c r="C921" s="422">
        <v>43180</v>
      </c>
      <c r="D921" s="1108"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2"/>
      <c r="B922" s="108"/>
      <c r="C922" s="422">
        <v>43180</v>
      </c>
      <c r="D922" s="1108"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2"/>
      <c r="B923" s="108"/>
      <c r="C923" s="422">
        <v>43180</v>
      </c>
      <c r="D923" s="1108"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2"/>
      <c r="B924" s="108"/>
      <c r="C924" s="422">
        <v>43180</v>
      </c>
      <c r="D924" s="1108"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2"/>
      <c r="B925" s="108"/>
      <c r="C925" s="422">
        <v>43180</v>
      </c>
      <c r="D925" s="1108"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2"/>
      <c r="B926" s="108"/>
      <c r="C926" s="422">
        <v>43180</v>
      </c>
      <c r="D926" s="1108"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2"/>
      <c r="B927" s="108"/>
      <c r="C927" s="422">
        <v>43180</v>
      </c>
      <c r="D927" s="1108"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2"/>
      <c r="B928" s="108"/>
      <c r="C928" s="422">
        <v>43180</v>
      </c>
      <c r="D928" s="1117"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2"/>
      <c r="B929" s="108"/>
      <c r="C929" s="422">
        <v>43180</v>
      </c>
      <c r="D929" s="1107"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2"/>
      <c r="B930" s="108"/>
      <c r="C930" s="422">
        <v>43180</v>
      </c>
      <c r="D930" s="1117"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2"/>
      <c r="B931" s="108"/>
      <c r="C931" s="422">
        <v>43181</v>
      </c>
      <c r="D931" s="1108"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2"/>
      <c r="B932" s="108"/>
      <c r="C932" s="422">
        <v>43181</v>
      </c>
      <c r="D932" s="1117"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2"/>
      <c r="B933" s="108"/>
      <c r="C933" s="709">
        <v>43185</v>
      </c>
      <c r="D933" s="1108"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2"/>
      <c r="B934" s="108"/>
      <c r="C934" s="422">
        <v>43185</v>
      </c>
      <c r="D934" s="1106"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2"/>
      <c r="B935" s="108"/>
      <c r="C935" s="709">
        <v>43186</v>
      </c>
      <c r="D935" s="1124"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2"/>
      <c r="B936" s="108"/>
      <c r="C936" s="422">
        <v>43188</v>
      </c>
      <c r="D936" s="1108"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2"/>
      <c r="B937" s="108"/>
      <c r="C937" s="422">
        <v>43188</v>
      </c>
      <c r="D937" s="1108"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2"/>
      <c r="B938" s="108"/>
      <c r="C938" s="422">
        <v>43188</v>
      </c>
      <c r="D938" s="1108"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2"/>
      <c r="B939" s="108"/>
      <c r="C939" s="422">
        <v>43196</v>
      </c>
      <c r="D939" s="1117"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2"/>
      <c r="B940" s="108"/>
      <c r="C940" s="422">
        <v>43210</v>
      </c>
      <c r="D940" s="859"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2"/>
      <c r="B941" s="108"/>
      <c r="C941" s="422">
        <v>43217</v>
      </c>
      <c r="D941" s="858"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2"/>
      <c r="B942" s="108"/>
      <c r="C942" s="422">
        <v>43217</v>
      </c>
      <c r="D942" s="858"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2"/>
      <c r="B943" s="108"/>
      <c r="C943" s="422">
        <v>43221</v>
      </c>
      <c r="D943" s="858"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2"/>
      <c r="B944" s="108"/>
      <c r="C944" s="422">
        <v>43221</v>
      </c>
      <c r="D944" s="858"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2"/>
      <c r="B945" s="108"/>
      <c r="C945" s="422">
        <v>43222</v>
      </c>
      <c r="D945" s="858"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2"/>
      <c r="B946" s="108"/>
      <c r="C946" s="422">
        <v>43229</v>
      </c>
      <c r="D946" s="858"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2"/>
      <c r="B947" s="108"/>
      <c r="C947" s="422">
        <v>43230</v>
      </c>
      <c r="D947" s="858"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2"/>
      <c r="B948" s="108"/>
      <c r="C948" s="422">
        <v>43241</v>
      </c>
      <c r="D948" s="858"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2"/>
      <c r="B949" s="108"/>
      <c r="C949" s="422">
        <v>43250</v>
      </c>
      <c r="D949" s="858"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2">
        <v>51</v>
      </c>
      <c r="B950" s="108"/>
      <c r="C950" s="422">
        <v>43252</v>
      </c>
      <c r="D950" s="858"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2"/>
      <c r="B951" s="108"/>
      <c r="C951" s="422">
        <v>43252</v>
      </c>
      <c r="D951" s="858"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2"/>
      <c r="B952" s="108"/>
      <c r="C952" s="422">
        <v>43252</v>
      </c>
      <c r="D952" s="858"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2"/>
      <c r="B953" s="108"/>
      <c r="C953" s="709">
        <v>43255</v>
      </c>
      <c r="D953" s="858"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2"/>
      <c r="B954" s="108"/>
      <c r="C954" s="422">
        <v>43256</v>
      </c>
      <c r="D954" s="858"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2"/>
      <c r="B955" s="108"/>
      <c r="C955" s="422">
        <v>43276</v>
      </c>
      <c r="D955" s="858"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2"/>
      <c r="B956" s="108"/>
      <c r="C956" s="422">
        <v>43280</v>
      </c>
      <c r="D956" s="858"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2">
        <v>19</v>
      </c>
      <c r="B957" s="108"/>
      <c r="C957" s="422">
        <v>43287</v>
      </c>
      <c r="D957" s="858"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2"/>
      <c r="B958" s="108"/>
      <c r="C958" s="422">
        <v>43287</v>
      </c>
      <c r="D958" s="858"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2"/>
      <c r="B959" s="108"/>
      <c r="C959" s="422">
        <v>43287</v>
      </c>
      <c r="D959" s="858"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2"/>
      <c r="B960" s="108"/>
      <c r="C960" s="422">
        <v>43290</v>
      </c>
      <c r="D960" s="858"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2">
        <v>35</v>
      </c>
      <c r="B961" s="108"/>
      <c r="C961" s="422">
        <v>43291</v>
      </c>
      <c r="D961" s="858"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2"/>
      <c r="B962" s="108"/>
      <c r="C962" s="422">
        <v>43291</v>
      </c>
      <c r="D962" s="858"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2"/>
      <c r="B963" s="108"/>
      <c r="C963" s="422">
        <v>43291</v>
      </c>
      <c r="D963" s="858"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2"/>
      <c r="B964" s="108"/>
      <c r="C964" s="422">
        <v>43308</v>
      </c>
      <c r="D964" s="858"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2"/>
      <c r="B965" s="108"/>
      <c r="C965" s="422">
        <v>43332</v>
      </c>
      <c r="D965" s="858"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2">
        <v>72</v>
      </c>
      <c r="B966" s="108"/>
      <c r="C966" s="422">
        <v>43370</v>
      </c>
      <c r="D966" s="858"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2"/>
      <c r="B967" s="108"/>
      <c r="C967" s="422">
        <v>43382</v>
      </c>
      <c r="D967" s="858"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2"/>
      <c r="B968" s="108"/>
      <c r="C968" s="422">
        <v>43388</v>
      </c>
      <c r="D968" s="858"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2">
        <v>37</v>
      </c>
      <c r="B969" s="108"/>
      <c r="C969" s="422">
        <v>43391</v>
      </c>
      <c r="D969" s="858"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2"/>
      <c r="B970" s="108"/>
      <c r="C970" s="422">
        <v>43391</v>
      </c>
      <c r="D970" s="858"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2"/>
      <c r="B971" s="108"/>
      <c r="C971" s="422">
        <v>43391</v>
      </c>
      <c r="D971" s="858"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2"/>
      <c r="B972" s="108"/>
      <c r="C972" s="422">
        <v>43406</v>
      </c>
      <c r="D972" s="859"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2"/>
      <c r="B973" s="108"/>
      <c r="C973" s="422">
        <v>43406</v>
      </c>
      <c r="D973" s="858"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2"/>
      <c r="B974" s="108"/>
      <c r="C974" s="422">
        <v>43409</v>
      </c>
      <c r="D974" s="858"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2">
        <v>23</v>
      </c>
      <c r="B975" s="108"/>
      <c r="C975" s="422">
        <v>43423</v>
      </c>
      <c r="D975" s="858"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2"/>
      <c r="B976" s="108"/>
      <c r="C976" s="422">
        <v>43423</v>
      </c>
      <c r="D976" s="858"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2"/>
      <c r="B977" s="108"/>
      <c r="C977" s="422">
        <v>43423</v>
      </c>
      <c r="D977" s="858"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2"/>
      <c r="B978" s="108"/>
      <c r="C978" s="422">
        <v>43434</v>
      </c>
      <c r="D978" s="858"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2">
        <v>71</v>
      </c>
      <c r="B979" s="108"/>
      <c r="C979" s="422">
        <v>43440</v>
      </c>
      <c r="D979" s="858"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2">
        <v>52</v>
      </c>
      <c r="B980" s="108"/>
      <c r="C980" s="422">
        <v>43440</v>
      </c>
      <c r="D980" s="858"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2"/>
      <c r="B981" s="108"/>
      <c r="C981" s="422">
        <v>43440</v>
      </c>
      <c r="D981" s="858"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2"/>
      <c r="B982" s="108"/>
      <c r="C982" s="422">
        <v>43440</v>
      </c>
      <c r="D982" s="858"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2"/>
      <c r="B983" s="108"/>
      <c r="C983" s="422">
        <v>43441</v>
      </c>
      <c r="D983" s="859"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2"/>
      <c r="B984" s="108"/>
      <c r="C984" s="422">
        <v>43441</v>
      </c>
      <c r="D984" s="859"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2">
        <v>18</v>
      </c>
      <c r="B985" s="108"/>
      <c r="C985" s="422">
        <v>43451</v>
      </c>
      <c r="D985" s="858"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2"/>
      <c r="B986" s="108"/>
      <c r="C986" s="422">
        <v>43451</v>
      </c>
      <c r="D986" s="858"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2"/>
      <c r="B987" s="108"/>
      <c r="C987" s="422">
        <v>43451</v>
      </c>
      <c r="D987" s="858"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2">
        <v>11</v>
      </c>
      <c r="B988" s="108"/>
      <c r="C988" s="422">
        <v>43453</v>
      </c>
      <c r="D988" s="858"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2"/>
      <c r="B989" s="108"/>
      <c r="C989" s="422">
        <v>43453</v>
      </c>
      <c r="D989" s="858"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2"/>
      <c r="B990" s="108"/>
      <c r="C990" s="422">
        <v>43453</v>
      </c>
      <c r="D990" s="858"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2">
        <v>13</v>
      </c>
      <c r="B991" s="108"/>
      <c r="C991" s="422">
        <v>43453</v>
      </c>
      <c r="D991" s="858"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2"/>
      <c r="B992" s="108"/>
      <c r="C992" s="422">
        <v>43453</v>
      </c>
      <c r="D992" s="858"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2"/>
      <c r="B993" s="108"/>
      <c r="C993" s="422">
        <v>43453</v>
      </c>
      <c r="D993" s="858"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2">
        <v>14</v>
      </c>
      <c r="B994" s="108"/>
      <c r="C994" s="422">
        <v>43453</v>
      </c>
      <c r="D994" s="858"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2"/>
      <c r="B995" s="108"/>
      <c r="C995" s="422">
        <v>43453</v>
      </c>
      <c r="D995" s="858"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2"/>
      <c r="B996" s="108"/>
      <c r="C996" s="422">
        <v>43453</v>
      </c>
      <c r="D996" s="858"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2">
        <v>15</v>
      </c>
      <c r="B997" s="108"/>
      <c r="C997" s="422">
        <v>43453</v>
      </c>
      <c r="D997" s="858"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2"/>
      <c r="B998" s="108"/>
      <c r="C998" s="422">
        <v>43453</v>
      </c>
      <c r="D998" s="858"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2"/>
      <c r="B999" s="108"/>
      <c r="C999" s="422">
        <v>43453</v>
      </c>
      <c r="D999" s="858"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2">
        <v>16</v>
      </c>
      <c r="B1000" s="108"/>
      <c r="C1000" s="422">
        <v>43453</v>
      </c>
      <c r="D1000" s="858"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2"/>
      <c r="B1001" s="108"/>
      <c r="C1001" s="422">
        <v>43453</v>
      </c>
      <c r="D1001" s="858"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2"/>
      <c r="B1002" s="108"/>
      <c r="C1002" s="422">
        <v>43453</v>
      </c>
      <c r="D1002" s="858"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2">
        <v>17</v>
      </c>
      <c r="B1003" s="108"/>
      <c r="C1003" s="422">
        <v>43453</v>
      </c>
      <c r="D1003" s="858"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2"/>
      <c r="B1004" s="108"/>
      <c r="C1004" s="422">
        <v>43453</v>
      </c>
      <c r="D1004" s="858"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2"/>
      <c r="B1005" s="108"/>
      <c r="C1005" s="422">
        <v>43453</v>
      </c>
      <c r="D1005" s="858"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2">
        <v>20</v>
      </c>
      <c r="B1006" s="108"/>
      <c r="C1006" s="422">
        <v>43453</v>
      </c>
      <c r="D1006" s="858"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2"/>
      <c r="B1007" s="108"/>
      <c r="C1007" s="422">
        <v>43453</v>
      </c>
      <c r="D1007" s="858"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2"/>
      <c r="B1008" s="108"/>
      <c r="C1008" s="422">
        <v>43453</v>
      </c>
      <c r="D1008" s="858"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2">
        <v>21</v>
      </c>
      <c r="B1009" s="108"/>
      <c r="C1009" s="422">
        <v>43453</v>
      </c>
      <c r="D1009" s="858"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2"/>
      <c r="B1010" s="108"/>
      <c r="C1010" s="422">
        <v>43453</v>
      </c>
      <c r="D1010" s="858"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2"/>
      <c r="B1011" s="108"/>
      <c r="C1011" s="422">
        <v>43453</v>
      </c>
      <c r="D1011" s="858"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2">
        <v>25</v>
      </c>
      <c r="B1012" s="108"/>
      <c r="C1012" s="422">
        <v>43453</v>
      </c>
      <c r="D1012" s="858"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2"/>
      <c r="B1013" s="108"/>
      <c r="C1013" s="422">
        <v>43453</v>
      </c>
      <c r="D1013" s="858"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2"/>
      <c r="B1014" s="108"/>
      <c r="C1014" s="422">
        <v>43453</v>
      </c>
      <c r="D1014" s="858"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2">
        <v>22</v>
      </c>
      <c r="B1015" s="108"/>
      <c r="C1015" s="422">
        <v>43453</v>
      </c>
      <c r="D1015" s="858"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2"/>
      <c r="B1016" s="108"/>
      <c r="C1016" s="422">
        <v>43453</v>
      </c>
      <c r="D1016" s="858"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2"/>
      <c r="B1017" s="108"/>
      <c r="C1017" s="422">
        <v>43453</v>
      </c>
      <c r="D1017" s="858"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2">
        <v>24</v>
      </c>
      <c r="B1018" s="108"/>
      <c r="C1018" s="422">
        <v>43453</v>
      </c>
      <c r="D1018" s="858"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2"/>
      <c r="B1019" s="108"/>
      <c r="C1019" s="422">
        <v>43453</v>
      </c>
      <c r="D1019" s="858"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2"/>
      <c r="B1020" s="108"/>
      <c r="C1020" s="422">
        <v>43453</v>
      </c>
      <c r="D1020" s="858"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2"/>
      <c r="B1021" s="108"/>
      <c r="C1021" s="422">
        <v>43453</v>
      </c>
      <c r="D1021" s="858"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2"/>
      <c r="B1022" s="108"/>
      <c r="C1022" s="422">
        <v>43461</v>
      </c>
      <c r="D1022" s="859"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2">
        <v>32</v>
      </c>
      <c r="B1023" s="108"/>
      <c r="C1023" s="422">
        <v>43461</v>
      </c>
      <c r="D1023" s="858"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2"/>
      <c r="B1024" s="108"/>
      <c r="C1024" s="422">
        <v>43461</v>
      </c>
      <c r="D1024" s="858"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2"/>
      <c r="B1025" s="108"/>
      <c r="C1025" s="422">
        <v>43461</v>
      </c>
      <c r="D1025" s="858"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2">
        <v>73</v>
      </c>
      <c r="B1026" s="108"/>
      <c r="C1026" s="422">
        <v>43461</v>
      </c>
      <c r="D1026" s="858"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2"/>
      <c r="B1027" s="108"/>
      <c r="C1027" s="422">
        <v>43461</v>
      </c>
      <c r="D1027" s="858"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2">
        <v>40</v>
      </c>
      <c r="B1028" s="108"/>
      <c r="C1028" s="422">
        <v>43461</v>
      </c>
      <c r="D1028" s="858"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2"/>
      <c r="B1029" s="108"/>
      <c r="C1029" s="422">
        <v>43461</v>
      </c>
      <c r="D1029" s="858"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2"/>
      <c r="B1030" s="839" t="s">
        <v>2735</v>
      </c>
      <c r="C1030" s="422">
        <v>43461</v>
      </c>
      <c r="D1030" s="858"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0">
        <v>40</v>
      </c>
      <c r="B1031" s="841" t="s">
        <v>2736</v>
      </c>
      <c r="C1031" s="849">
        <v>43475</v>
      </c>
      <c r="D1031" s="1125" t="s">
        <v>2726</v>
      </c>
      <c r="E1031" s="842"/>
      <c r="F1031" s="843">
        <v>112</v>
      </c>
      <c r="G1031" s="844" t="s">
        <v>142</v>
      </c>
      <c r="H1031" s="845" t="s">
        <v>2739</v>
      </c>
      <c r="I1031" s="846" t="s">
        <v>2727</v>
      </c>
      <c r="J1031" s="847"/>
      <c r="K1031" s="848">
        <v>2800</v>
      </c>
      <c r="L1031" s="848">
        <f t="shared" si="50"/>
        <v>11407883</v>
      </c>
      <c r="M1031" s="12">
        <f t="shared" si="51"/>
        <v>2800</v>
      </c>
      <c r="N1031" s="12">
        <f t="shared" ref="N1031:N1094" si="52">N1030+M1031</f>
        <v>11407883</v>
      </c>
    </row>
    <row r="1032" spans="1:14" ht="18" customHeight="1" x14ac:dyDescent="0.15">
      <c r="A1032" s="802"/>
      <c r="B1032" s="108"/>
      <c r="C1032" s="422">
        <v>43475</v>
      </c>
      <c r="D1032" s="858"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2"/>
      <c r="B1033" s="108"/>
      <c r="C1033" s="422">
        <v>43475</v>
      </c>
      <c r="D1033" s="858"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2">
        <v>36</v>
      </c>
      <c r="B1034" s="108"/>
      <c r="C1034" s="422">
        <v>43475</v>
      </c>
      <c r="D1034" s="858"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2"/>
      <c r="B1035" s="108"/>
      <c r="C1035" s="422">
        <v>43475</v>
      </c>
      <c r="D1035" s="858"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2"/>
      <c r="B1036" s="108"/>
      <c r="C1036" s="422">
        <v>43475</v>
      </c>
      <c r="D1036" s="858"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2">
        <v>39</v>
      </c>
      <c r="B1037" s="108"/>
      <c r="C1037" s="422">
        <v>43475</v>
      </c>
      <c r="D1037" s="858"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2"/>
      <c r="B1038" s="108"/>
      <c r="C1038" s="422">
        <v>43475</v>
      </c>
      <c r="D1038" s="858"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2"/>
      <c r="B1039" s="108"/>
      <c r="C1039" s="422">
        <v>43475</v>
      </c>
      <c r="D1039" s="858"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2">
        <v>34</v>
      </c>
      <c r="B1040" s="108"/>
      <c r="C1040" s="422">
        <v>43488</v>
      </c>
      <c r="D1040" s="858"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2"/>
      <c r="B1041" s="108"/>
      <c r="C1041" s="422">
        <v>43488</v>
      </c>
      <c r="D1041" s="858"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2"/>
      <c r="B1042" s="108"/>
      <c r="C1042" s="422">
        <v>43488</v>
      </c>
      <c r="D1042" s="858"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2">
        <v>38</v>
      </c>
      <c r="B1043" s="108"/>
      <c r="C1043" s="422">
        <v>43488</v>
      </c>
      <c r="D1043" s="858"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2"/>
      <c r="B1044" s="108"/>
      <c r="C1044" s="422">
        <v>43488</v>
      </c>
      <c r="D1044" s="858"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2"/>
      <c r="B1045" s="108"/>
      <c r="C1045" s="422">
        <v>43488</v>
      </c>
      <c r="D1045" s="858"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2"/>
      <c r="B1046" s="108"/>
      <c r="C1046" s="422">
        <v>43488</v>
      </c>
      <c r="D1046" s="858"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2"/>
      <c r="B1047" s="108"/>
      <c r="C1047" s="422">
        <v>43490</v>
      </c>
      <c r="D1047" s="859"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2"/>
      <c r="B1048" s="108"/>
      <c r="C1048" s="422">
        <v>43514</v>
      </c>
      <c r="D1048" s="858"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2">
        <v>31</v>
      </c>
      <c r="B1049" s="108"/>
      <c r="C1049" s="422">
        <v>43516</v>
      </c>
      <c r="D1049" s="858"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2"/>
      <c r="B1050" s="108"/>
      <c r="C1050" s="422">
        <v>43516</v>
      </c>
      <c r="D1050" s="858"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2"/>
      <c r="B1051" s="108"/>
      <c r="C1051" s="422">
        <v>43516</v>
      </c>
      <c r="D1051" s="858"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2"/>
      <c r="B1052" s="108"/>
      <c r="C1052" s="422">
        <v>43532</v>
      </c>
      <c r="D1052" s="858"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2">
        <v>12</v>
      </c>
      <c r="B1053" s="108"/>
      <c r="C1053" s="422">
        <v>43535</v>
      </c>
      <c r="D1053" s="858"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2"/>
      <c r="B1054" s="108"/>
      <c r="C1054" s="422">
        <v>43535</v>
      </c>
      <c r="D1054" s="858"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2"/>
      <c r="B1055" s="108"/>
      <c r="C1055" s="422">
        <v>43535</v>
      </c>
      <c r="D1055" s="858"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2"/>
      <c r="B1056" s="108"/>
      <c r="C1056" s="422">
        <v>43539</v>
      </c>
      <c r="D1056" s="859"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2"/>
      <c r="B1057" s="108"/>
      <c r="C1057" s="422">
        <v>43550</v>
      </c>
      <c r="D1057" s="858"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2"/>
      <c r="B1058" s="108"/>
      <c r="C1058" s="422">
        <v>43551</v>
      </c>
      <c r="D1058" s="859"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2"/>
      <c r="B1059" s="108"/>
      <c r="C1059" s="422">
        <v>43551</v>
      </c>
      <c r="D1059" s="859"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2"/>
      <c r="B1060" s="108"/>
      <c r="C1060" s="422">
        <v>43552</v>
      </c>
      <c r="D1060" s="859"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2"/>
      <c r="B1061" s="108"/>
      <c r="C1061" s="422">
        <v>43552</v>
      </c>
      <c r="D1061" s="859"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5"/>
      <c r="B1062" s="956"/>
      <c r="C1062" s="957">
        <v>43552</v>
      </c>
      <c r="D1062" s="969" t="s">
        <v>2757</v>
      </c>
      <c r="E1062" s="958"/>
      <c r="F1062" s="959">
        <v>251</v>
      </c>
      <c r="G1062" s="956"/>
      <c r="H1062" s="960"/>
      <c r="I1062" s="961"/>
      <c r="J1062" s="962">
        <v>400000</v>
      </c>
      <c r="K1062" s="963"/>
      <c r="L1062" s="963">
        <f t="shared" si="53"/>
        <v>9710303</v>
      </c>
      <c r="M1062" s="12">
        <f t="shared" si="54"/>
        <v>-400000</v>
      </c>
      <c r="N1062" s="12">
        <f t="shared" si="52"/>
        <v>9710303</v>
      </c>
    </row>
    <row r="1063" spans="1:14" ht="18" customHeight="1" x14ac:dyDescent="0.15">
      <c r="A1063" s="803"/>
      <c r="B1063" s="953"/>
      <c r="C1063" s="480">
        <v>43563</v>
      </c>
      <c r="D1063" s="860" t="s">
        <v>2561</v>
      </c>
      <c r="E1063" s="861"/>
      <c r="F1063" s="954">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2"/>
      <c r="B1064" s="108"/>
      <c r="C1064" s="422">
        <v>43564</v>
      </c>
      <c r="D1064" s="858"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2"/>
      <c r="B1065" s="108"/>
      <c r="C1065" s="422">
        <v>43564</v>
      </c>
      <c r="D1065" s="858"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2"/>
      <c r="B1066" s="108"/>
      <c r="C1066" s="422">
        <v>43564</v>
      </c>
      <c r="D1066" s="858"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2"/>
      <c r="B1067" s="108"/>
      <c r="C1067" s="422">
        <v>43564</v>
      </c>
      <c r="D1067" s="858"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2"/>
      <c r="B1068" s="108"/>
      <c r="C1068" s="422">
        <v>43570</v>
      </c>
      <c r="D1068" s="859"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2"/>
      <c r="B1069" s="108"/>
      <c r="C1069" s="422">
        <v>43570</v>
      </c>
      <c r="D1069" s="858"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2"/>
      <c r="B1070" s="108"/>
      <c r="C1070" s="422">
        <v>43570</v>
      </c>
      <c r="D1070" s="858"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2"/>
      <c r="B1071" s="108"/>
      <c r="C1071" s="422">
        <v>43570</v>
      </c>
      <c r="D1071" s="858"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2">
        <v>33</v>
      </c>
      <c r="B1072" s="108"/>
      <c r="C1072" s="422">
        <v>43571</v>
      </c>
      <c r="D1072" s="858"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2"/>
      <c r="B1073" s="108"/>
      <c r="C1073" s="422">
        <v>43571</v>
      </c>
      <c r="D1073" s="858"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2"/>
      <c r="B1074" s="108"/>
      <c r="C1074" s="422">
        <v>43571</v>
      </c>
      <c r="D1074" s="858"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2"/>
      <c r="B1075" s="108"/>
      <c r="C1075" s="422">
        <v>43571</v>
      </c>
      <c r="D1075" s="859"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2"/>
      <c r="B1076" s="108"/>
      <c r="C1076" s="422">
        <v>43572</v>
      </c>
      <c r="D1076" s="858"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2"/>
      <c r="B1077" s="108"/>
      <c r="C1077" s="422">
        <v>43573</v>
      </c>
      <c r="D1077" s="858"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2"/>
      <c r="B1078" s="108"/>
      <c r="C1078" s="422">
        <v>43573</v>
      </c>
      <c r="D1078" s="858"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2"/>
      <c r="B1079" s="108"/>
      <c r="C1079" s="422">
        <v>43573</v>
      </c>
      <c r="D1079" s="859"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2"/>
      <c r="B1080" s="108"/>
      <c r="C1080" s="422">
        <v>43577</v>
      </c>
      <c r="D1080" s="858"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2"/>
      <c r="B1081" s="108"/>
      <c r="C1081" s="422">
        <v>43580</v>
      </c>
      <c r="D1081" s="858"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2"/>
      <c r="B1082" s="108"/>
      <c r="C1082" s="422">
        <v>43593</v>
      </c>
      <c r="D1082" s="858"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2"/>
      <c r="B1083" s="108"/>
      <c r="C1083" s="422">
        <v>43595</v>
      </c>
      <c r="D1083" s="858"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2"/>
      <c r="B1084" s="108"/>
      <c r="C1084" s="422">
        <v>43605</v>
      </c>
      <c r="D1084" s="858"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2">
        <v>33</v>
      </c>
      <c r="B1085" s="108"/>
      <c r="C1085" s="422">
        <v>43608</v>
      </c>
      <c r="D1085" s="858"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2"/>
      <c r="B1086" s="108"/>
      <c r="C1086" s="422">
        <v>43608</v>
      </c>
      <c r="D1086" s="858"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2"/>
      <c r="B1087" s="108"/>
      <c r="C1087" s="422">
        <v>43608</v>
      </c>
      <c r="D1087" s="858"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7">
        <v>51</v>
      </c>
      <c r="B1088" s="26"/>
      <c r="C1088" s="879">
        <v>43616</v>
      </c>
      <c r="D1088" s="858"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0"/>
      <c r="B1089" s="881"/>
      <c r="C1089" s="882">
        <v>43616</v>
      </c>
      <c r="D1089" s="858"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0"/>
      <c r="B1090" s="883"/>
      <c r="C1090" s="882">
        <v>43616</v>
      </c>
      <c r="D1090" s="858"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0"/>
      <c r="B1091" s="881"/>
      <c r="C1091" s="882">
        <v>43619</v>
      </c>
      <c r="D1091" s="858"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0"/>
      <c r="B1092" s="881"/>
      <c r="C1092" s="882">
        <v>43627</v>
      </c>
      <c r="D1092" s="858"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0"/>
      <c r="B1093" s="883"/>
      <c r="C1093" s="884">
        <v>43627</v>
      </c>
      <c r="D1093" s="858"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0"/>
      <c r="B1094" s="883"/>
      <c r="C1094" s="884">
        <v>43627</v>
      </c>
      <c r="D1094" s="858"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0">
        <v>35</v>
      </c>
      <c r="B1095" s="883"/>
      <c r="C1095" s="884">
        <v>43648</v>
      </c>
      <c r="D1095" s="858"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0"/>
      <c r="B1096" s="883"/>
      <c r="C1096" s="884">
        <v>43648</v>
      </c>
      <c r="D1096" s="858"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0"/>
      <c r="B1097" s="883"/>
      <c r="C1097" s="884">
        <v>43648</v>
      </c>
      <c r="D1097" s="858"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0"/>
      <c r="B1098" s="883"/>
      <c r="C1098" s="884">
        <v>43648</v>
      </c>
      <c r="D1098" s="858"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0">
        <v>19</v>
      </c>
      <c r="B1099" s="883"/>
      <c r="C1099" s="884">
        <v>43656</v>
      </c>
      <c r="D1099" s="858"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0"/>
      <c r="B1100" s="883"/>
      <c r="C1100" s="884">
        <v>43656</v>
      </c>
      <c r="D1100" s="858"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0"/>
      <c r="B1101" s="883"/>
      <c r="C1101" s="884">
        <v>43656</v>
      </c>
      <c r="D1101" s="858"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0">
        <v>20</v>
      </c>
      <c r="B1102" s="883"/>
      <c r="C1102" s="884">
        <v>43663</v>
      </c>
      <c r="D1102" s="858"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0"/>
      <c r="B1103" s="883"/>
      <c r="C1103" s="884">
        <v>43671</v>
      </c>
      <c r="D1103" s="858"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0"/>
      <c r="B1104" s="883"/>
      <c r="C1104" s="884">
        <v>43696</v>
      </c>
      <c r="D1104" s="858"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0"/>
      <c r="B1105" s="883"/>
      <c r="C1105" s="884">
        <v>43697</v>
      </c>
      <c r="D1105" s="859"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0">
        <v>32</v>
      </c>
      <c r="B1106" s="883"/>
      <c r="C1106" s="884">
        <v>43698</v>
      </c>
      <c r="D1106" s="858"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0"/>
      <c r="B1107" s="883"/>
      <c r="C1107" s="884">
        <v>43698</v>
      </c>
      <c r="D1107" s="858"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0"/>
      <c r="B1108" s="883"/>
      <c r="C1108" s="884">
        <v>43698</v>
      </c>
      <c r="D1108" s="858"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0"/>
      <c r="B1109" s="883"/>
      <c r="C1109" s="884">
        <v>43706</v>
      </c>
      <c r="D1109" s="859"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0"/>
      <c r="B1110" s="883"/>
      <c r="C1110" s="884">
        <v>43711</v>
      </c>
      <c r="D1110" s="858"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0">
        <v>13</v>
      </c>
      <c r="B1111" s="883"/>
      <c r="C1111" s="884">
        <v>43725</v>
      </c>
      <c r="D1111" s="858"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0">
        <v>16</v>
      </c>
      <c r="B1112" s="883"/>
      <c r="C1112" s="884">
        <v>43725</v>
      </c>
      <c r="D1112" s="858"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0">
        <v>25</v>
      </c>
      <c r="B1113" s="883"/>
      <c r="C1113" s="884">
        <v>43732</v>
      </c>
      <c r="D1113" s="858"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0">
        <v>72</v>
      </c>
      <c r="B1114" s="883"/>
      <c r="C1114" s="884">
        <v>43747</v>
      </c>
      <c r="D1114" s="858"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0">
        <v>34</v>
      </c>
      <c r="B1115" s="883"/>
      <c r="C1115" s="884">
        <v>43766</v>
      </c>
      <c r="D1115" s="858"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0"/>
      <c r="B1116" s="883"/>
      <c r="C1116" s="884">
        <v>43766</v>
      </c>
      <c r="D1116" s="858"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0"/>
      <c r="B1117" s="883"/>
      <c r="C1117" s="884">
        <v>43766</v>
      </c>
      <c r="D1117" s="858"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0"/>
      <c r="B1118" s="883"/>
      <c r="C1118" s="884">
        <v>43766</v>
      </c>
      <c r="D1118" s="858"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0">
        <v>37</v>
      </c>
      <c r="B1119" s="883"/>
      <c r="C1119" s="884">
        <v>43766</v>
      </c>
      <c r="D1119" s="858"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0"/>
      <c r="B1120" s="883"/>
      <c r="C1120" s="884">
        <v>43766</v>
      </c>
      <c r="D1120" s="858"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0"/>
      <c r="B1121" s="883"/>
      <c r="C1121" s="884">
        <v>43766</v>
      </c>
      <c r="D1121" s="858"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0"/>
      <c r="B1122" s="883"/>
      <c r="C1122" s="884">
        <v>43769</v>
      </c>
      <c r="D1122" s="858"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0"/>
      <c r="B1123" s="883"/>
      <c r="C1123" s="884">
        <v>43769</v>
      </c>
      <c r="D1123" s="859"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0">
        <v>38</v>
      </c>
      <c r="B1124" s="883"/>
      <c r="C1124" s="884">
        <v>43774</v>
      </c>
      <c r="D1124" s="858"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0"/>
      <c r="B1125" s="883"/>
      <c r="C1125" s="884">
        <v>43774</v>
      </c>
      <c r="D1125" s="858"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0"/>
      <c r="B1126" s="883"/>
      <c r="C1126" s="884">
        <v>43774</v>
      </c>
      <c r="D1126" s="858"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0"/>
      <c r="B1127" s="883"/>
      <c r="C1127" s="884">
        <v>43774</v>
      </c>
      <c r="D1127" s="858"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0">
        <v>19</v>
      </c>
      <c r="B1128" s="883"/>
      <c r="C1128" s="884">
        <v>43785</v>
      </c>
      <c r="D1128" s="858"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0"/>
      <c r="B1129" s="883"/>
      <c r="C1129" s="884">
        <v>43785</v>
      </c>
      <c r="D1129" s="858"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0"/>
      <c r="B1130" s="883"/>
      <c r="C1130" s="884">
        <v>43785</v>
      </c>
      <c r="D1130" s="858"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0">
        <v>52</v>
      </c>
      <c r="B1131" s="883"/>
      <c r="C1131" s="884">
        <v>43801</v>
      </c>
      <c r="D1131" s="858"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0"/>
      <c r="B1132" s="883"/>
      <c r="C1132" s="884">
        <v>43801</v>
      </c>
      <c r="D1132" s="858"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0"/>
      <c r="B1133" s="883"/>
      <c r="C1133" s="884">
        <v>43801</v>
      </c>
      <c r="D1133" s="858"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0"/>
      <c r="B1134" s="883"/>
      <c r="C1134" s="884">
        <v>43809</v>
      </c>
      <c r="D1134" s="858"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0">
        <v>40</v>
      </c>
      <c r="B1135" s="883"/>
      <c r="C1135" s="884">
        <v>43814</v>
      </c>
      <c r="D1135" s="858"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0"/>
      <c r="B1136" s="883"/>
      <c r="C1136" s="884">
        <v>43814</v>
      </c>
      <c r="D1136" s="858"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0"/>
      <c r="B1137" s="883"/>
      <c r="C1137" s="884">
        <v>43814</v>
      </c>
      <c r="D1137" s="858"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0"/>
      <c r="B1138" s="883"/>
      <c r="C1138" s="884">
        <v>43818</v>
      </c>
      <c r="D1138" s="859"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0"/>
      <c r="B1139" s="883"/>
      <c r="C1139" s="884">
        <v>43818</v>
      </c>
      <c r="D1139" s="859"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0"/>
      <c r="B1140" s="883"/>
      <c r="C1140" s="884">
        <v>43818</v>
      </c>
      <c r="D1140" s="859"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0"/>
      <c r="B1141" s="883"/>
      <c r="C1141" s="884">
        <v>43818</v>
      </c>
      <c r="D1141" s="859"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0"/>
      <c r="B1142" s="883"/>
      <c r="C1142" s="884">
        <v>43818</v>
      </c>
      <c r="D1142" s="859"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0"/>
      <c r="B1143" s="883"/>
      <c r="C1143" s="884">
        <v>43818</v>
      </c>
      <c r="D1143" s="859"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0">
        <v>71</v>
      </c>
      <c r="B1144" s="883"/>
      <c r="C1144" s="884">
        <v>43818</v>
      </c>
      <c r="D1144" s="858"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0">
        <v>11</v>
      </c>
      <c r="B1145" s="883"/>
      <c r="C1145" s="884">
        <v>43819</v>
      </c>
      <c r="D1145" s="858" t="s">
        <v>2592</v>
      </c>
      <c r="E1145" s="722"/>
      <c r="F1145" s="886">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0"/>
      <c r="B1146" s="883"/>
      <c r="C1146" s="884">
        <v>43819</v>
      </c>
      <c r="D1146" s="858" t="s">
        <v>2593</v>
      </c>
      <c r="E1146" s="722"/>
      <c r="F1146" s="886">
        <v>121</v>
      </c>
      <c r="G1146" s="110" t="s">
        <v>2860</v>
      </c>
      <c r="H1146" s="111" t="s">
        <v>2858</v>
      </c>
      <c r="I1146" s="741"/>
      <c r="J1146" s="522"/>
      <c r="K1146" s="898">
        <v>10000</v>
      </c>
      <c r="L1146" s="899">
        <f t="shared" si="59"/>
        <v>13455777</v>
      </c>
      <c r="M1146" s="12">
        <f t="shared" si="58"/>
        <v>10000</v>
      </c>
      <c r="N1146" s="12">
        <f t="shared" si="56"/>
        <v>13455777</v>
      </c>
    </row>
    <row r="1147" spans="1:14" ht="18" customHeight="1" x14ac:dyDescent="0.15">
      <c r="A1147" s="880"/>
      <c r="B1147" s="883"/>
      <c r="C1147" s="884">
        <v>43819</v>
      </c>
      <c r="D1147" s="858" t="s">
        <v>3301</v>
      </c>
      <c r="E1147" s="722"/>
      <c r="F1147" s="886">
        <v>141</v>
      </c>
      <c r="G1147" s="110" t="s">
        <v>2860</v>
      </c>
      <c r="H1147" s="111" t="s">
        <v>2906</v>
      </c>
      <c r="I1147" s="741"/>
      <c r="J1147" s="522"/>
      <c r="K1147" s="898">
        <v>30000</v>
      </c>
      <c r="L1147" s="899">
        <f t="shared" si="59"/>
        <v>13485777</v>
      </c>
      <c r="M1147" s="12">
        <f t="shared" si="58"/>
        <v>30000</v>
      </c>
      <c r="N1147" s="12">
        <f t="shared" si="56"/>
        <v>13485777</v>
      </c>
    </row>
    <row r="1148" spans="1:14" ht="18" customHeight="1" x14ac:dyDescent="0.15">
      <c r="A1148" s="880">
        <v>13</v>
      </c>
      <c r="B1148" s="883"/>
      <c r="C1148" s="884">
        <v>43819</v>
      </c>
      <c r="D1148" s="858" t="s">
        <v>2592</v>
      </c>
      <c r="E1148" s="722"/>
      <c r="F1148" s="886">
        <v>111</v>
      </c>
      <c r="G1148" s="110" t="s">
        <v>77</v>
      </c>
      <c r="H1148" s="111" t="s">
        <v>2907</v>
      </c>
      <c r="I1148" s="741" t="s">
        <v>2859</v>
      </c>
      <c r="J1148" s="522"/>
      <c r="K1148" s="898"/>
      <c r="L1148" s="899">
        <f t="shared" si="59"/>
        <v>13485777</v>
      </c>
      <c r="M1148" s="12">
        <f t="shared" si="58"/>
        <v>0</v>
      </c>
      <c r="N1148" s="12">
        <f t="shared" si="56"/>
        <v>13485777</v>
      </c>
    </row>
    <row r="1149" spans="1:14" ht="18" customHeight="1" x14ac:dyDescent="0.15">
      <c r="A1149" s="880"/>
      <c r="B1149" s="883"/>
      <c r="C1149" s="884">
        <v>43819</v>
      </c>
      <c r="D1149" s="858" t="s">
        <v>2593</v>
      </c>
      <c r="E1149" s="722"/>
      <c r="F1149" s="886">
        <v>121</v>
      </c>
      <c r="G1149" s="110" t="s">
        <v>77</v>
      </c>
      <c r="H1149" s="111" t="s">
        <v>2907</v>
      </c>
      <c r="I1149" s="741"/>
      <c r="J1149" s="522"/>
      <c r="K1149" s="898">
        <v>10000</v>
      </c>
      <c r="L1149" s="899">
        <f t="shared" si="59"/>
        <v>13495777</v>
      </c>
      <c r="M1149" s="12">
        <f t="shared" si="58"/>
        <v>10000</v>
      </c>
      <c r="N1149" s="12">
        <f t="shared" si="56"/>
        <v>13495777</v>
      </c>
    </row>
    <row r="1150" spans="1:14" ht="18" customHeight="1" x14ac:dyDescent="0.15">
      <c r="A1150" s="880"/>
      <c r="B1150" s="883"/>
      <c r="C1150" s="884">
        <v>43819</v>
      </c>
      <c r="D1150" s="858" t="s">
        <v>2851</v>
      </c>
      <c r="E1150" s="722"/>
      <c r="F1150" s="886">
        <v>141</v>
      </c>
      <c r="G1150" s="110" t="s">
        <v>77</v>
      </c>
      <c r="H1150" s="111" t="s">
        <v>2907</v>
      </c>
      <c r="I1150" s="741"/>
      <c r="J1150" s="522"/>
      <c r="K1150" s="898">
        <v>10000</v>
      </c>
      <c r="L1150" s="899">
        <f t="shared" si="59"/>
        <v>13505777</v>
      </c>
      <c r="M1150" s="12">
        <f t="shared" si="58"/>
        <v>10000</v>
      </c>
      <c r="N1150" s="12">
        <f t="shared" si="56"/>
        <v>13505777</v>
      </c>
    </row>
    <row r="1151" spans="1:14" ht="18" customHeight="1" x14ac:dyDescent="0.15">
      <c r="A1151" s="880">
        <v>14</v>
      </c>
      <c r="B1151" s="883"/>
      <c r="C1151" s="884">
        <v>43819</v>
      </c>
      <c r="D1151" s="858" t="s">
        <v>2592</v>
      </c>
      <c r="E1151" s="722"/>
      <c r="F1151" s="886">
        <v>111</v>
      </c>
      <c r="G1151" s="110" t="s">
        <v>77</v>
      </c>
      <c r="H1151" s="111" t="s">
        <v>2913</v>
      </c>
      <c r="I1151" s="741"/>
      <c r="J1151" s="522"/>
      <c r="K1151" s="901">
        <v>27000</v>
      </c>
      <c r="L1151" s="900">
        <f t="shared" si="59"/>
        <v>13532777</v>
      </c>
      <c r="M1151" s="12">
        <f t="shared" si="58"/>
        <v>27000</v>
      </c>
      <c r="N1151" s="12">
        <f t="shared" si="56"/>
        <v>13532777</v>
      </c>
    </row>
    <row r="1152" spans="1:14" ht="18" customHeight="1" x14ac:dyDescent="0.15">
      <c r="A1152" s="880"/>
      <c r="B1152" s="883"/>
      <c r="C1152" s="884">
        <v>43819</v>
      </c>
      <c r="D1152" s="858" t="s">
        <v>2593</v>
      </c>
      <c r="E1152" s="722"/>
      <c r="F1152" s="886">
        <v>121</v>
      </c>
      <c r="G1152" s="110" t="s">
        <v>77</v>
      </c>
      <c r="H1152" s="111" t="s">
        <v>2913</v>
      </c>
      <c r="I1152" s="741"/>
      <c r="J1152" s="522"/>
      <c r="K1152" s="898">
        <v>10000</v>
      </c>
      <c r="L1152" s="899">
        <f t="shared" si="59"/>
        <v>13542777</v>
      </c>
      <c r="M1152" s="12">
        <f t="shared" si="58"/>
        <v>10000</v>
      </c>
      <c r="N1152" s="12">
        <f t="shared" si="56"/>
        <v>13542777</v>
      </c>
    </row>
    <row r="1153" spans="1:14" ht="18" customHeight="1" x14ac:dyDescent="0.15">
      <c r="A1153" s="880"/>
      <c r="B1153" s="883"/>
      <c r="C1153" s="884">
        <v>43819</v>
      </c>
      <c r="D1153" s="858" t="s">
        <v>2851</v>
      </c>
      <c r="E1153" s="722"/>
      <c r="F1153" s="886">
        <v>141</v>
      </c>
      <c r="G1153" s="110" t="s">
        <v>77</v>
      </c>
      <c r="H1153" s="111" t="s">
        <v>2913</v>
      </c>
      <c r="I1153" s="741"/>
      <c r="J1153" s="522"/>
      <c r="K1153" s="898">
        <v>10000</v>
      </c>
      <c r="L1153" s="899">
        <f>IF(C1153="","",L1152+K1153-J1153)</f>
        <v>13552777</v>
      </c>
      <c r="M1153" s="12">
        <f t="shared" si="58"/>
        <v>10000</v>
      </c>
      <c r="N1153" s="12">
        <f t="shared" si="56"/>
        <v>13552777</v>
      </c>
    </row>
    <row r="1154" spans="1:14" ht="18" customHeight="1" x14ac:dyDescent="0.15">
      <c r="A1154" s="880">
        <v>15</v>
      </c>
      <c r="B1154" s="883"/>
      <c r="C1154" s="884">
        <v>43819</v>
      </c>
      <c r="D1154" s="858" t="s">
        <v>2592</v>
      </c>
      <c r="E1154" s="722"/>
      <c r="F1154" s="886">
        <v>111</v>
      </c>
      <c r="G1154" s="110" t="s">
        <v>77</v>
      </c>
      <c r="H1154" s="111" t="s">
        <v>2914</v>
      </c>
      <c r="I1154" s="741"/>
      <c r="J1154" s="522"/>
      <c r="K1154" s="898">
        <v>38000</v>
      </c>
      <c r="L1154" s="899">
        <f t="shared" ref="L1154:L1217" si="60">IF(C1154="","",L1153+K1154-J1154)</f>
        <v>13590777</v>
      </c>
      <c r="M1154" s="12">
        <f t="shared" si="58"/>
        <v>38000</v>
      </c>
      <c r="N1154" s="12">
        <f t="shared" si="56"/>
        <v>13590777</v>
      </c>
    </row>
    <row r="1155" spans="1:14" ht="18" customHeight="1" x14ac:dyDescent="0.15">
      <c r="A1155" s="880"/>
      <c r="B1155" s="883"/>
      <c r="C1155" s="884">
        <v>43819</v>
      </c>
      <c r="D1155" s="858" t="s">
        <v>2593</v>
      </c>
      <c r="E1155" s="722"/>
      <c r="F1155" s="886">
        <v>121</v>
      </c>
      <c r="G1155" s="110" t="s">
        <v>77</v>
      </c>
      <c r="H1155" s="111" t="s">
        <v>2914</v>
      </c>
      <c r="I1155" s="741"/>
      <c r="J1155" s="522"/>
      <c r="K1155" s="898">
        <v>10000</v>
      </c>
      <c r="L1155" s="899">
        <f t="shared" si="60"/>
        <v>13600777</v>
      </c>
      <c r="M1155" s="12">
        <f t="shared" si="58"/>
        <v>10000</v>
      </c>
      <c r="N1155" s="12">
        <f t="shared" si="56"/>
        <v>13600777</v>
      </c>
    </row>
    <row r="1156" spans="1:14" ht="18" customHeight="1" x14ac:dyDescent="0.15">
      <c r="A1156" s="880"/>
      <c r="B1156" s="883"/>
      <c r="C1156" s="884">
        <v>43819</v>
      </c>
      <c r="D1156" s="858" t="s">
        <v>2851</v>
      </c>
      <c r="E1156" s="722"/>
      <c r="F1156" s="886">
        <v>141</v>
      </c>
      <c r="G1156" s="110" t="s">
        <v>77</v>
      </c>
      <c r="H1156" s="111" t="s">
        <v>2914</v>
      </c>
      <c r="I1156" s="741"/>
      <c r="J1156" s="522"/>
      <c r="K1156" s="898">
        <v>10000</v>
      </c>
      <c r="L1156" s="899">
        <f t="shared" si="60"/>
        <v>13610777</v>
      </c>
      <c r="M1156" s="12">
        <f t="shared" si="58"/>
        <v>10000</v>
      </c>
      <c r="N1156" s="12">
        <f t="shared" si="56"/>
        <v>13610777</v>
      </c>
    </row>
    <row r="1157" spans="1:14" ht="18" customHeight="1" x14ac:dyDescent="0.15">
      <c r="A1157" s="880">
        <v>16</v>
      </c>
      <c r="B1157" s="883"/>
      <c r="C1157" s="884">
        <v>43819</v>
      </c>
      <c r="D1157" s="858" t="s">
        <v>2863</v>
      </c>
      <c r="E1157" s="722"/>
      <c r="F1157" s="886">
        <v>111</v>
      </c>
      <c r="G1157" s="110" t="s">
        <v>77</v>
      </c>
      <c r="H1157" s="111" t="s">
        <v>2908</v>
      </c>
      <c r="I1157" s="741" t="s">
        <v>2862</v>
      </c>
      <c r="J1157" s="522"/>
      <c r="K1157" s="898"/>
      <c r="L1157" s="899">
        <f t="shared" si="60"/>
        <v>13610777</v>
      </c>
      <c r="M1157" s="12">
        <f t="shared" si="58"/>
        <v>0</v>
      </c>
      <c r="N1157" s="12">
        <f t="shared" si="56"/>
        <v>13610777</v>
      </c>
    </row>
    <row r="1158" spans="1:14" ht="18" customHeight="1" x14ac:dyDescent="0.15">
      <c r="A1158" s="880"/>
      <c r="B1158" s="883"/>
      <c r="C1158" s="884">
        <v>43819</v>
      </c>
      <c r="D1158" s="858" t="s">
        <v>2593</v>
      </c>
      <c r="E1158" s="722"/>
      <c r="F1158" s="887">
        <v>121</v>
      </c>
      <c r="G1158" s="110" t="s">
        <v>77</v>
      </c>
      <c r="H1158" s="111" t="s">
        <v>2908</v>
      </c>
      <c r="I1158" s="741"/>
      <c r="J1158" s="522"/>
      <c r="K1158" s="898">
        <v>10000</v>
      </c>
      <c r="L1158" s="899">
        <f t="shared" si="60"/>
        <v>13620777</v>
      </c>
      <c r="M1158" s="12">
        <f t="shared" si="58"/>
        <v>10000</v>
      </c>
      <c r="N1158" s="12">
        <f t="shared" si="56"/>
        <v>13620777</v>
      </c>
    </row>
    <row r="1159" spans="1:14" ht="18" customHeight="1" x14ac:dyDescent="0.15">
      <c r="A1159" s="880"/>
      <c r="B1159" s="883"/>
      <c r="C1159" s="884">
        <v>43819</v>
      </c>
      <c r="D1159" s="858" t="s">
        <v>2861</v>
      </c>
      <c r="E1159" s="722"/>
      <c r="F1159" s="887">
        <v>141</v>
      </c>
      <c r="G1159" s="110" t="s">
        <v>77</v>
      </c>
      <c r="H1159" s="111" t="s">
        <v>2908</v>
      </c>
      <c r="I1159" s="741"/>
      <c r="J1159" s="522"/>
      <c r="K1159" s="898">
        <v>10000</v>
      </c>
      <c r="L1159" s="899">
        <f t="shared" si="60"/>
        <v>13630777</v>
      </c>
      <c r="M1159" s="12">
        <f t="shared" si="58"/>
        <v>10000</v>
      </c>
      <c r="N1159" s="12">
        <f>N1158+M1159</f>
        <v>13630777</v>
      </c>
    </row>
    <row r="1160" spans="1:14" ht="18" customHeight="1" x14ac:dyDescent="0.15">
      <c r="A1160" s="880">
        <v>17</v>
      </c>
      <c r="B1160" s="883"/>
      <c r="C1160" s="884">
        <v>43819</v>
      </c>
      <c r="D1160" s="858" t="s">
        <v>2592</v>
      </c>
      <c r="E1160" s="722"/>
      <c r="F1160" s="886">
        <v>111</v>
      </c>
      <c r="G1160" s="110" t="s">
        <v>77</v>
      </c>
      <c r="H1160" s="111" t="s">
        <v>2915</v>
      </c>
      <c r="I1160" s="741"/>
      <c r="J1160" s="522"/>
      <c r="K1160" s="898">
        <v>10200</v>
      </c>
      <c r="L1160" s="899">
        <f t="shared" si="60"/>
        <v>13640977</v>
      </c>
      <c r="M1160" s="12">
        <f t="shared" si="58"/>
        <v>10200</v>
      </c>
      <c r="N1160" s="12">
        <f>N1159+M1160</f>
        <v>13640977</v>
      </c>
    </row>
    <row r="1161" spans="1:14" ht="18" customHeight="1" x14ac:dyDescent="0.15">
      <c r="A1161" s="880"/>
      <c r="B1161" s="883"/>
      <c r="C1161" s="884">
        <v>43819</v>
      </c>
      <c r="D1161" s="858" t="s">
        <v>2593</v>
      </c>
      <c r="E1161" s="722"/>
      <c r="F1161" s="886">
        <v>121</v>
      </c>
      <c r="G1161" s="110" t="s">
        <v>77</v>
      </c>
      <c r="H1161" s="111" t="s">
        <v>2915</v>
      </c>
      <c r="I1161" s="741"/>
      <c r="J1161" s="522"/>
      <c r="K1161" s="898">
        <v>10000</v>
      </c>
      <c r="L1161" s="899">
        <f t="shared" si="60"/>
        <v>13650977</v>
      </c>
      <c r="M1161" s="12">
        <f t="shared" si="58"/>
        <v>10000</v>
      </c>
      <c r="N1161" s="12">
        <f>N1160+M1161</f>
        <v>13650977</v>
      </c>
    </row>
    <row r="1162" spans="1:14" ht="18" customHeight="1" x14ac:dyDescent="0.15">
      <c r="A1162" s="880"/>
      <c r="B1162" s="883"/>
      <c r="C1162" s="884">
        <v>43819</v>
      </c>
      <c r="D1162" s="858" t="s">
        <v>2861</v>
      </c>
      <c r="E1162" s="722"/>
      <c r="F1162" s="57">
        <v>141</v>
      </c>
      <c r="G1162" s="110" t="s">
        <v>77</v>
      </c>
      <c r="H1162" s="111" t="s">
        <v>2915</v>
      </c>
      <c r="I1162" s="741"/>
      <c r="J1162" s="522"/>
      <c r="K1162" s="898">
        <v>10000</v>
      </c>
      <c r="L1162" s="899">
        <f t="shared" si="60"/>
        <v>13660977</v>
      </c>
    </row>
    <row r="1163" spans="1:14" ht="18" customHeight="1" x14ac:dyDescent="0.15">
      <c r="A1163" s="880">
        <v>20</v>
      </c>
      <c r="B1163" s="883"/>
      <c r="C1163" s="884">
        <v>43819</v>
      </c>
      <c r="D1163" s="858" t="s">
        <v>2592</v>
      </c>
      <c r="E1163" s="722"/>
      <c r="F1163" s="889">
        <v>111</v>
      </c>
      <c r="G1163" s="888" t="s">
        <v>77</v>
      </c>
      <c r="H1163" s="111" t="s">
        <v>2916</v>
      </c>
      <c r="I1163" s="741" t="s">
        <v>2864</v>
      </c>
      <c r="J1163" s="522"/>
      <c r="K1163" s="898"/>
      <c r="L1163" s="899">
        <f t="shared" si="60"/>
        <v>13660977</v>
      </c>
    </row>
    <row r="1164" spans="1:14" ht="18" customHeight="1" x14ac:dyDescent="0.15">
      <c r="A1164" s="880"/>
      <c r="B1164" s="883"/>
      <c r="C1164" s="884">
        <v>43819</v>
      </c>
      <c r="D1164" s="858" t="s">
        <v>2593</v>
      </c>
      <c r="E1164" s="722"/>
      <c r="F1164" s="886">
        <v>121</v>
      </c>
      <c r="G1164" s="110" t="s">
        <v>77</v>
      </c>
      <c r="H1164" s="111" t="s">
        <v>2916</v>
      </c>
      <c r="I1164" s="741"/>
      <c r="J1164" s="522"/>
      <c r="K1164" s="898">
        <v>10000</v>
      </c>
      <c r="L1164" s="899">
        <f t="shared" si="60"/>
        <v>13670977</v>
      </c>
    </row>
    <row r="1165" spans="1:14" ht="18" customHeight="1" x14ac:dyDescent="0.15">
      <c r="A1165" s="880"/>
      <c r="B1165" s="883"/>
      <c r="C1165" s="101">
        <v>43819</v>
      </c>
      <c r="D1165" s="858" t="s">
        <v>2861</v>
      </c>
      <c r="E1165" s="722"/>
      <c r="F1165" s="886">
        <v>141</v>
      </c>
      <c r="G1165" s="110" t="s">
        <v>77</v>
      </c>
      <c r="H1165" s="111" t="s">
        <v>2916</v>
      </c>
      <c r="I1165" s="741"/>
      <c r="J1165" s="522"/>
      <c r="K1165" s="898">
        <v>30000</v>
      </c>
      <c r="L1165" s="899">
        <f t="shared" si="60"/>
        <v>13700977</v>
      </c>
    </row>
    <row r="1166" spans="1:14" ht="18" customHeight="1" x14ac:dyDescent="0.15">
      <c r="A1166" s="880">
        <v>21</v>
      </c>
      <c r="B1166" s="883"/>
      <c r="C1166" s="885">
        <v>43819</v>
      </c>
      <c r="D1166" s="858" t="s">
        <v>2592</v>
      </c>
      <c r="E1166" s="722"/>
      <c r="F1166" s="886">
        <v>111</v>
      </c>
      <c r="G1166" s="110" t="s">
        <v>77</v>
      </c>
      <c r="H1166" s="111" t="s">
        <v>2917</v>
      </c>
      <c r="I1166" s="741"/>
      <c r="J1166" s="522"/>
      <c r="K1166" s="898">
        <v>42000</v>
      </c>
      <c r="L1166" s="899">
        <f t="shared" si="60"/>
        <v>13742977</v>
      </c>
    </row>
    <row r="1167" spans="1:14" ht="18" customHeight="1" x14ac:dyDescent="0.15">
      <c r="A1167" s="880"/>
      <c r="B1167" s="883"/>
      <c r="C1167" s="884">
        <v>43819</v>
      </c>
      <c r="D1167" s="858" t="s">
        <v>2593</v>
      </c>
      <c r="E1167" s="722"/>
      <c r="F1167" s="886">
        <v>121</v>
      </c>
      <c r="G1167" s="110" t="s">
        <v>77</v>
      </c>
      <c r="H1167" s="111" t="s">
        <v>2917</v>
      </c>
      <c r="I1167" s="741"/>
      <c r="J1167" s="522"/>
      <c r="K1167" s="898">
        <v>10000</v>
      </c>
      <c r="L1167" s="899">
        <f t="shared" si="60"/>
        <v>13752977</v>
      </c>
    </row>
    <row r="1168" spans="1:14" ht="18" customHeight="1" x14ac:dyDescent="0.15">
      <c r="A1168" s="880"/>
      <c r="B1168" s="883"/>
      <c r="C1168" s="884">
        <v>43819</v>
      </c>
      <c r="D1168" s="858" t="s">
        <v>2861</v>
      </c>
      <c r="E1168" s="722"/>
      <c r="F1168" s="886">
        <v>141</v>
      </c>
      <c r="G1168" s="110" t="s">
        <v>77</v>
      </c>
      <c r="H1168" s="111" t="s">
        <v>2917</v>
      </c>
      <c r="I1168" s="741"/>
      <c r="J1168" s="522"/>
      <c r="K1168" s="898">
        <v>10000</v>
      </c>
      <c r="L1168" s="899">
        <f t="shared" si="60"/>
        <v>13762977</v>
      </c>
    </row>
    <row r="1169" spans="1:12" ht="18" customHeight="1" x14ac:dyDescent="0.15">
      <c r="A1169" s="880">
        <v>25</v>
      </c>
      <c r="B1169" s="883"/>
      <c r="C1169" s="884">
        <v>43819</v>
      </c>
      <c r="D1169" s="858" t="s">
        <v>2592</v>
      </c>
      <c r="E1169" s="722"/>
      <c r="F1169" s="886">
        <v>111</v>
      </c>
      <c r="G1169" s="110" t="s">
        <v>2269</v>
      </c>
      <c r="H1169" s="111" t="s">
        <v>2909</v>
      </c>
      <c r="I1169" s="741" t="s">
        <v>2865</v>
      </c>
      <c r="J1169" s="522"/>
      <c r="K1169" s="898"/>
      <c r="L1169" s="899">
        <f t="shared" si="60"/>
        <v>13762977</v>
      </c>
    </row>
    <row r="1170" spans="1:12" ht="18" customHeight="1" x14ac:dyDescent="0.15">
      <c r="A1170" s="880"/>
      <c r="B1170" s="883"/>
      <c r="C1170" s="884">
        <v>43819</v>
      </c>
      <c r="D1170" s="858" t="s">
        <v>2593</v>
      </c>
      <c r="E1170" s="722"/>
      <c r="F1170" s="886">
        <v>121</v>
      </c>
      <c r="G1170" s="110" t="s">
        <v>2269</v>
      </c>
      <c r="H1170" s="111" t="s">
        <v>2909</v>
      </c>
      <c r="I1170" s="741"/>
      <c r="J1170" s="522"/>
      <c r="K1170" s="898">
        <v>10000</v>
      </c>
      <c r="L1170" s="899">
        <f t="shared" si="60"/>
        <v>13772977</v>
      </c>
    </row>
    <row r="1171" spans="1:12" ht="18" customHeight="1" x14ac:dyDescent="0.15">
      <c r="A1171" s="880"/>
      <c r="B1171" s="883"/>
      <c r="C1171" s="885">
        <v>43819</v>
      </c>
      <c r="D1171" s="858" t="s">
        <v>2861</v>
      </c>
      <c r="E1171" s="722"/>
      <c r="F1171" s="886">
        <v>141</v>
      </c>
      <c r="G1171" s="110" t="s">
        <v>2269</v>
      </c>
      <c r="H1171" s="111" t="s">
        <v>2909</v>
      </c>
      <c r="I1171" s="741"/>
      <c r="J1171" s="522"/>
      <c r="K1171" s="898">
        <v>30000</v>
      </c>
      <c r="L1171" s="899">
        <f t="shared" si="60"/>
        <v>13802977</v>
      </c>
    </row>
    <row r="1172" spans="1:12" ht="18" customHeight="1" x14ac:dyDescent="0.15">
      <c r="A1172" s="880">
        <v>22</v>
      </c>
      <c r="B1172" s="883"/>
      <c r="C1172" s="884">
        <v>43819</v>
      </c>
      <c r="D1172" s="858" t="s">
        <v>2592</v>
      </c>
      <c r="E1172" s="722"/>
      <c r="F1172" s="886">
        <v>111</v>
      </c>
      <c r="G1172" s="110" t="s">
        <v>77</v>
      </c>
      <c r="H1172" s="111" t="s">
        <v>2918</v>
      </c>
      <c r="I1172" s="741"/>
      <c r="J1172" s="522"/>
      <c r="K1172" s="898">
        <v>48400</v>
      </c>
      <c r="L1172" s="899">
        <f t="shared" si="60"/>
        <v>13851377</v>
      </c>
    </row>
    <row r="1173" spans="1:12" ht="18" customHeight="1" x14ac:dyDescent="0.15">
      <c r="A1173" s="880"/>
      <c r="B1173" s="883"/>
      <c r="C1173" s="101">
        <v>43819</v>
      </c>
      <c r="D1173" s="858" t="s">
        <v>2593</v>
      </c>
      <c r="E1173" s="722"/>
      <c r="F1173" s="886">
        <v>121</v>
      </c>
      <c r="G1173" s="110" t="s">
        <v>77</v>
      </c>
      <c r="H1173" s="111" t="s">
        <v>2918</v>
      </c>
      <c r="I1173" s="741"/>
      <c r="J1173" s="522"/>
      <c r="K1173" s="898">
        <v>10000</v>
      </c>
      <c r="L1173" s="899">
        <f t="shared" si="60"/>
        <v>13861377</v>
      </c>
    </row>
    <row r="1174" spans="1:12" ht="18" customHeight="1" x14ac:dyDescent="0.15">
      <c r="A1174" s="880"/>
      <c r="B1174" s="890"/>
      <c r="C1174" s="101">
        <v>43819</v>
      </c>
      <c r="D1174" s="858" t="s">
        <v>2861</v>
      </c>
      <c r="E1174" s="722"/>
      <c r="F1174" s="886">
        <v>141</v>
      </c>
      <c r="G1174" s="110" t="s">
        <v>77</v>
      </c>
      <c r="H1174" s="111" t="s">
        <v>2918</v>
      </c>
      <c r="I1174" s="741"/>
      <c r="J1174" s="522"/>
      <c r="K1174" s="898">
        <v>30000</v>
      </c>
      <c r="L1174" s="899">
        <f t="shared" si="60"/>
        <v>13891377</v>
      </c>
    </row>
    <row r="1175" spans="1:12" ht="18" customHeight="1" x14ac:dyDescent="0.15">
      <c r="A1175" s="880">
        <v>24</v>
      </c>
      <c r="B1175" s="890"/>
      <c r="C1175" s="101">
        <v>43819</v>
      </c>
      <c r="D1175" s="858" t="s">
        <v>2592</v>
      </c>
      <c r="E1175" s="722"/>
      <c r="F1175" s="886">
        <v>111</v>
      </c>
      <c r="G1175" s="110" t="s">
        <v>77</v>
      </c>
      <c r="H1175" s="111" t="s">
        <v>2919</v>
      </c>
      <c r="I1175" s="741"/>
      <c r="J1175" s="522"/>
      <c r="K1175" s="898">
        <v>47000</v>
      </c>
      <c r="L1175" s="899">
        <f t="shared" si="60"/>
        <v>13938377</v>
      </c>
    </row>
    <row r="1176" spans="1:12" ht="18" customHeight="1" x14ac:dyDescent="0.15">
      <c r="A1176" s="880"/>
      <c r="B1176" s="890"/>
      <c r="C1176" s="101">
        <v>43819</v>
      </c>
      <c r="D1176" s="858" t="s">
        <v>2593</v>
      </c>
      <c r="E1176" s="722"/>
      <c r="F1176" s="886">
        <v>121</v>
      </c>
      <c r="G1176" s="110" t="s">
        <v>77</v>
      </c>
      <c r="H1176" s="111" t="s">
        <v>2919</v>
      </c>
      <c r="I1176" s="741"/>
      <c r="J1176" s="522"/>
      <c r="K1176" s="898">
        <v>10000</v>
      </c>
      <c r="L1176" s="899">
        <f t="shared" si="60"/>
        <v>13948377</v>
      </c>
    </row>
    <row r="1177" spans="1:12" ht="18" customHeight="1" x14ac:dyDescent="0.15">
      <c r="A1177" s="880"/>
      <c r="B1177" s="890"/>
      <c r="C1177" s="101">
        <v>43819</v>
      </c>
      <c r="D1177" s="858" t="s">
        <v>2861</v>
      </c>
      <c r="E1177" s="722"/>
      <c r="F1177" s="886">
        <v>141</v>
      </c>
      <c r="G1177" s="110" t="s">
        <v>77</v>
      </c>
      <c r="H1177" s="111" t="s">
        <v>2919</v>
      </c>
      <c r="I1177" s="741"/>
      <c r="J1177" s="522"/>
      <c r="K1177" s="898">
        <v>50000</v>
      </c>
      <c r="L1177" s="899">
        <f t="shared" si="60"/>
        <v>13998377</v>
      </c>
    </row>
    <row r="1178" spans="1:12" ht="18" customHeight="1" x14ac:dyDescent="0.15">
      <c r="A1178" s="880"/>
      <c r="B1178" s="890"/>
      <c r="C1178" s="101">
        <v>43819</v>
      </c>
      <c r="D1178" s="858" t="s">
        <v>762</v>
      </c>
      <c r="E1178" s="722"/>
      <c r="F1178" s="886">
        <v>151</v>
      </c>
      <c r="G1178" s="110"/>
      <c r="H1178" s="111"/>
      <c r="I1178" s="741"/>
      <c r="J1178" s="522"/>
      <c r="K1178" s="898">
        <v>47400</v>
      </c>
      <c r="L1178" s="899">
        <f t="shared" si="60"/>
        <v>14045777</v>
      </c>
    </row>
    <row r="1179" spans="1:12" ht="18" customHeight="1" x14ac:dyDescent="0.15">
      <c r="A1179" s="880"/>
      <c r="B1179" s="875"/>
      <c r="C1179" s="101">
        <v>43825</v>
      </c>
      <c r="D1179" s="859" t="s">
        <v>2866</v>
      </c>
      <c r="E1179" s="722"/>
      <c r="F1179" s="886">
        <v>211</v>
      </c>
      <c r="G1179" s="110" t="s">
        <v>2624</v>
      </c>
      <c r="H1179" s="111"/>
      <c r="I1179" s="741"/>
      <c r="J1179" s="522">
        <v>96979</v>
      </c>
      <c r="K1179" s="898"/>
      <c r="L1179" s="857">
        <f t="shared" si="60"/>
        <v>13948798</v>
      </c>
    </row>
    <row r="1180" spans="1:12" ht="18" customHeight="1" thickBot="1" x14ac:dyDescent="0.2">
      <c r="A1180" s="873"/>
      <c r="B1180" s="876" t="s">
        <v>2868</v>
      </c>
      <c r="C1180" s="862">
        <v>43825</v>
      </c>
      <c r="D1180" s="863" t="s">
        <v>2625</v>
      </c>
      <c r="E1180" s="864"/>
      <c r="F1180" s="865">
        <v>231</v>
      </c>
      <c r="G1180" s="866"/>
      <c r="H1180" s="867" t="s">
        <v>2867</v>
      </c>
      <c r="I1180" s="868"/>
      <c r="J1180" s="869">
        <v>550</v>
      </c>
      <c r="K1180" s="870"/>
      <c r="L1180" s="871">
        <f t="shared" si="60"/>
        <v>13948248</v>
      </c>
    </row>
    <row r="1181" spans="1:12" ht="18" customHeight="1" x14ac:dyDescent="0.15">
      <c r="A1181" s="891">
        <v>39</v>
      </c>
      <c r="B1181" s="892" t="s">
        <v>3106</v>
      </c>
      <c r="C1181" s="893">
        <v>43864</v>
      </c>
      <c r="D1181" s="860" t="s">
        <v>2899</v>
      </c>
      <c r="E1181" s="861"/>
      <c r="F1181" s="894">
        <v>112</v>
      </c>
      <c r="G1181" s="663" t="s">
        <v>103</v>
      </c>
      <c r="H1181" s="471" t="s">
        <v>3041</v>
      </c>
      <c r="I1181" s="750" t="s">
        <v>2902</v>
      </c>
      <c r="J1181" s="644"/>
      <c r="K1181" s="902">
        <v>4000</v>
      </c>
      <c r="L1181" s="902">
        <f t="shared" si="60"/>
        <v>13952248</v>
      </c>
    </row>
    <row r="1182" spans="1:12" ht="18" customHeight="1" x14ac:dyDescent="0.15">
      <c r="A1182" s="880"/>
      <c r="B1182" s="883"/>
      <c r="C1182" s="884">
        <v>43864</v>
      </c>
      <c r="D1182" s="858" t="s">
        <v>2900</v>
      </c>
      <c r="E1182" s="722"/>
      <c r="F1182" s="886">
        <v>122</v>
      </c>
      <c r="G1182" s="110" t="s">
        <v>103</v>
      </c>
      <c r="H1182" s="111" t="s">
        <v>2895</v>
      </c>
      <c r="I1182" s="741" t="s">
        <v>2903</v>
      </c>
      <c r="J1182" s="522"/>
      <c r="K1182" s="898">
        <v>10000</v>
      </c>
      <c r="L1182" s="899">
        <f t="shared" si="60"/>
        <v>13962248</v>
      </c>
    </row>
    <row r="1183" spans="1:12" ht="18" customHeight="1" x14ac:dyDescent="0.15">
      <c r="A1183" s="880"/>
      <c r="B1183" s="883"/>
      <c r="C1183" s="895">
        <v>43864</v>
      </c>
      <c r="D1183" s="874" t="s">
        <v>2901</v>
      </c>
      <c r="E1183" s="722"/>
      <c r="F1183" s="886">
        <v>141</v>
      </c>
      <c r="G1183" s="110" t="s">
        <v>2904</v>
      </c>
      <c r="H1183" s="111" t="s">
        <v>2895</v>
      </c>
      <c r="I1183" s="741" t="s">
        <v>1462</v>
      </c>
      <c r="J1183" s="522"/>
      <c r="K1183" s="898">
        <v>50000</v>
      </c>
      <c r="L1183" s="899">
        <f t="shared" si="60"/>
        <v>14012248</v>
      </c>
    </row>
    <row r="1184" spans="1:12" ht="18" customHeight="1" x14ac:dyDescent="0.15">
      <c r="A1184" s="880"/>
      <c r="B1184" s="883"/>
      <c r="C1184" s="884">
        <v>43865</v>
      </c>
      <c r="D1184" s="859" t="s">
        <v>2771</v>
      </c>
      <c r="E1184" s="722"/>
      <c r="F1184" s="886">
        <v>261</v>
      </c>
      <c r="G1184" s="110" t="s">
        <v>2499</v>
      </c>
      <c r="H1184" s="111" t="s">
        <v>3026</v>
      </c>
      <c r="I1184" s="741" t="s">
        <v>3027</v>
      </c>
      <c r="J1184" s="522">
        <v>1000000</v>
      </c>
      <c r="K1184" s="898"/>
      <c r="L1184" s="857">
        <f t="shared" si="60"/>
        <v>13012248</v>
      </c>
    </row>
    <row r="1185" spans="1:12" ht="18" customHeight="1" x14ac:dyDescent="0.15">
      <c r="A1185" s="880">
        <v>31</v>
      </c>
      <c r="B1185" s="883"/>
      <c r="C1185" s="884">
        <v>43866</v>
      </c>
      <c r="D1185" s="858" t="s">
        <v>2592</v>
      </c>
      <c r="E1185" s="722"/>
      <c r="F1185" s="886">
        <v>111</v>
      </c>
      <c r="G1185" s="110" t="s">
        <v>142</v>
      </c>
      <c r="H1185" s="111" t="s">
        <v>3043</v>
      </c>
      <c r="I1185" s="741"/>
      <c r="J1185" s="522"/>
      <c r="K1185" s="898">
        <v>11200</v>
      </c>
      <c r="L1185" s="903">
        <f t="shared" si="60"/>
        <v>13023448</v>
      </c>
    </row>
    <row r="1186" spans="1:12" ht="18" customHeight="1" x14ac:dyDescent="0.15">
      <c r="A1186" s="880"/>
      <c r="B1186" s="883"/>
      <c r="C1186" s="884">
        <v>43866</v>
      </c>
      <c r="D1186" s="858" t="s">
        <v>2593</v>
      </c>
      <c r="E1186" s="722"/>
      <c r="F1186" s="886">
        <v>121</v>
      </c>
      <c r="G1186" s="110" t="s">
        <v>142</v>
      </c>
      <c r="H1186" s="111" t="s">
        <v>3029</v>
      </c>
      <c r="I1186" s="741"/>
      <c r="J1186" s="522"/>
      <c r="K1186" s="898">
        <v>10000</v>
      </c>
      <c r="L1186" s="899">
        <f t="shared" si="60"/>
        <v>13033448</v>
      </c>
    </row>
    <row r="1187" spans="1:12" ht="18" customHeight="1" x14ac:dyDescent="0.15">
      <c r="A1187" s="880"/>
      <c r="B1187" s="883"/>
      <c r="C1187" s="884">
        <v>43866</v>
      </c>
      <c r="D1187" s="858" t="s">
        <v>3025</v>
      </c>
      <c r="E1187" s="722"/>
      <c r="F1187" s="886">
        <v>141</v>
      </c>
      <c r="G1187" s="110" t="s">
        <v>142</v>
      </c>
      <c r="H1187" s="111" t="s">
        <v>3029</v>
      </c>
      <c r="I1187" s="741"/>
      <c r="J1187" s="522"/>
      <c r="K1187" s="898">
        <v>30000</v>
      </c>
      <c r="L1187" s="899">
        <f t="shared" si="60"/>
        <v>13063448</v>
      </c>
    </row>
    <row r="1188" spans="1:12" ht="18" customHeight="1" x14ac:dyDescent="0.15">
      <c r="A1188" s="880">
        <v>12</v>
      </c>
      <c r="B1188" s="883"/>
      <c r="C1188" s="884">
        <v>43873</v>
      </c>
      <c r="D1188" s="858" t="s">
        <v>2592</v>
      </c>
      <c r="E1188" s="722"/>
      <c r="F1188" s="886">
        <v>111</v>
      </c>
      <c r="G1188" s="110" t="s">
        <v>2770</v>
      </c>
      <c r="H1188" s="111" t="s">
        <v>3030</v>
      </c>
      <c r="I1188" s="741"/>
      <c r="J1188" s="522"/>
      <c r="K1188" s="904">
        <v>50600</v>
      </c>
      <c r="L1188" s="899">
        <f t="shared" si="60"/>
        <v>13114048</v>
      </c>
    </row>
    <row r="1189" spans="1:12" ht="18" customHeight="1" x14ac:dyDescent="0.15">
      <c r="A1189" s="880"/>
      <c r="B1189" s="883"/>
      <c r="C1189" s="884">
        <v>43873</v>
      </c>
      <c r="D1189" s="858" t="s">
        <v>2593</v>
      </c>
      <c r="E1189" s="722"/>
      <c r="F1189" s="886">
        <v>121</v>
      </c>
      <c r="G1189" s="110" t="s">
        <v>2770</v>
      </c>
      <c r="H1189" s="111" t="s">
        <v>3030</v>
      </c>
      <c r="I1189" s="741"/>
      <c r="J1189" s="522"/>
      <c r="K1189" s="904">
        <v>10000</v>
      </c>
      <c r="L1189" s="899">
        <f t="shared" si="60"/>
        <v>13124048</v>
      </c>
    </row>
    <row r="1190" spans="1:12" ht="18" customHeight="1" x14ac:dyDescent="0.15">
      <c r="A1190" s="880"/>
      <c r="B1190" s="883"/>
      <c r="C1190" s="884">
        <v>43873</v>
      </c>
      <c r="D1190" s="858" t="s">
        <v>3025</v>
      </c>
      <c r="E1190" s="722"/>
      <c r="F1190" s="886">
        <v>141</v>
      </c>
      <c r="G1190" s="110" t="s">
        <v>2770</v>
      </c>
      <c r="H1190" s="111" t="s">
        <v>3030</v>
      </c>
      <c r="I1190" s="741"/>
      <c r="J1190" s="522"/>
      <c r="K1190" s="898">
        <v>10000</v>
      </c>
      <c r="L1190" s="899">
        <f t="shared" si="60"/>
        <v>13134048</v>
      </c>
    </row>
    <row r="1191" spans="1:12" ht="18" customHeight="1" x14ac:dyDescent="0.15">
      <c r="A1191" s="896"/>
      <c r="B1191" s="883"/>
      <c r="C1191" s="884">
        <v>43878</v>
      </c>
      <c r="D1191" s="858" t="s">
        <v>2604</v>
      </c>
      <c r="E1191" s="722"/>
      <c r="F1191" s="886">
        <v>161</v>
      </c>
      <c r="G1191" s="110"/>
      <c r="H1191" s="111" t="s">
        <v>17</v>
      </c>
      <c r="I1191" s="741"/>
      <c r="J1191" s="522"/>
      <c r="K1191" s="898">
        <v>66</v>
      </c>
      <c r="L1191" s="899">
        <f t="shared" si="60"/>
        <v>13134114</v>
      </c>
    </row>
    <row r="1192" spans="1:12" ht="18" customHeight="1" x14ac:dyDescent="0.15">
      <c r="A1192" s="880">
        <v>13</v>
      </c>
      <c r="B1192" s="883"/>
      <c r="C1192" s="884">
        <v>43878</v>
      </c>
      <c r="D1192" s="858" t="s">
        <v>2592</v>
      </c>
      <c r="E1192" s="722"/>
      <c r="F1192" s="886">
        <v>111</v>
      </c>
      <c r="G1192" s="110" t="s">
        <v>77</v>
      </c>
      <c r="H1192" s="111" t="s">
        <v>3028</v>
      </c>
      <c r="I1192" s="741"/>
      <c r="J1192" s="522"/>
      <c r="K1192" s="898">
        <v>50600</v>
      </c>
      <c r="L1192" s="899">
        <f t="shared" si="60"/>
        <v>13184714</v>
      </c>
    </row>
    <row r="1193" spans="1:12" ht="18" customHeight="1" x14ac:dyDescent="0.15">
      <c r="A1193" s="880"/>
      <c r="B1193" s="883"/>
      <c r="C1193" s="884">
        <v>43879</v>
      </c>
      <c r="D1193" s="858" t="s">
        <v>762</v>
      </c>
      <c r="E1193" s="722"/>
      <c r="F1193" s="887">
        <v>151</v>
      </c>
      <c r="G1193" s="110"/>
      <c r="H1193" s="111"/>
      <c r="I1193" s="741"/>
      <c r="J1193" s="522"/>
      <c r="K1193" s="898">
        <v>62000</v>
      </c>
      <c r="L1193" s="899">
        <f t="shared" si="60"/>
        <v>13246714</v>
      </c>
    </row>
    <row r="1194" spans="1:12" ht="18" customHeight="1" x14ac:dyDescent="0.15">
      <c r="A1194" s="880"/>
      <c r="B1194" s="883"/>
      <c r="C1194" s="884">
        <v>43879</v>
      </c>
      <c r="D1194" s="859" t="s">
        <v>2757</v>
      </c>
      <c r="E1194" s="722"/>
      <c r="F1194" s="887">
        <v>251</v>
      </c>
      <c r="G1194" s="110"/>
      <c r="H1194" s="111"/>
      <c r="I1194" s="741"/>
      <c r="J1194" s="522">
        <v>62000</v>
      </c>
      <c r="K1194" s="898"/>
      <c r="L1194" s="899">
        <f t="shared" si="60"/>
        <v>13184714</v>
      </c>
    </row>
    <row r="1195" spans="1:12" ht="18" customHeight="1" x14ac:dyDescent="0.15">
      <c r="A1195" s="880">
        <v>36</v>
      </c>
      <c r="B1195" s="883"/>
      <c r="C1195" s="101">
        <v>43879</v>
      </c>
      <c r="D1195" s="858" t="s">
        <v>3032</v>
      </c>
      <c r="E1195" s="722"/>
      <c r="F1195" s="886">
        <v>112</v>
      </c>
      <c r="G1195" s="110" t="s">
        <v>142</v>
      </c>
      <c r="H1195" s="111" t="s">
        <v>3048</v>
      </c>
      <c r="I1195" s="741" t="s">
        <v>3036</v>
      </c>
      <c r="J1195" s="522"/>
      <c r="K1195" s="898">
        <v>3000</v>
      </c>
      <c r="L1195" s="899">
        <f t="shared" si="60"/>
        <v>13187714</v>
      </c>
    </row>
    <row r="1196" spans="1:12" ht="18" customHeight="1" x14ac:dyDescent="0.15">
      <c r="A1196" s="880"/>
      <c r="B1196" s="883"/>
      <c r="C1196" s="885">
        <v>43879</v>
      </c>
      <c r="D1196" s="858" t="s">
        <v>3033</v>
      </c>
      <c r="E1196" s="722"/>
      <c r="F1196" s="886">
        <v>122</v>
      </c>
      <c r="G1196" s="110" t="s">
        <v>142</v>
      </c>
      <c r="H1196" s="111" t="s">
        <v>3035</v>
      </c>
      <c r="I1196" s="741" t="s">
        <v>3037</v>
      </c>
      <c r="J1196" s="522"/>
      <c r="K1196" s="901">
        <v>10000</v>
      </c>
      <c r="L1196" s="905">
        <f t="shared" si="60"/>
        <v>13197714</v>
      </c>
    </row>
    <row r="1197" spans="1:12" ht="18" customHeight="1" x14ac:dyDescent="0.15">
      <c r="A1197" s="896"/>
      <c r="B1197" s="890"/>
      <c r="C1197" s="884">
        <v>43879</v>
      </c>
      <c r="D1197" s="858" t="s">
        <v>3034</v>
      </c>
      <c r="E1197" s="722"/>
      <c r="F1197" s="886">
        <v>141</v>
      </c>
      <c r="G1197" s="110" t="s">
        <v>142</v>
      </c>
      <c r="H1197" s="111" t="s">
        <v>3035</v>
      </c>
      <c r="I1197" s="741" t="s">
        <v>1462</v>
      </c>
      <c r="J1197" s="522"/>
      <c r="K1197" s="901">
        <v>50000</v>
      </c>
      <c r="L1197" s="905">
        <f t="shared" si="60"/>
        <v>13247714</v>
      </c>
    </row>
    <row r="1198" spans="1:12" ht="18" customHeight="1" x14ac:dyDescent="0.15">
      <c r="A1198" s="896"/>
      <c r="B1198" s="890"/>
      <c r="C1198" s="884">
        <v>43879</v>
      </c>
      <c r="D1198" s="859" t="s">
        <v>2625</v>
      </c>
      <c r="E1198" s="722"/>
      <c r="F1198" s="886">
        <v>231</v>
      </c>
      <c r="G1198" s="110"/>
      <c r="H1198" s="111" t="s">
        <v>2867</v>
      </c>
      <c r="I1198" s="741"/>
      <c r="J1198" s="522">
        <v>168</v>
      </c>
      <c r="K1198" s="901"/>
      <c r="L1198" s="905">
        <f t="shared" si="60"/>
        <v>13247546</v>
      </c>
    </row>
    <row r="1199" spans="1:12" ht="18" customHeight="1" x14ac:dyDescent="0.15">
      <c r="A1199" s="896"/>
      <c r="B1199" s="890"/>
      <c r="C1199" s="884">
        <v>43879</v>
      </c>
      <c r="D1199" s="859" t="s">
        <v>2705</v>
      </c>
      <c r="E1199" s="722"/>
      <c r="F1199" s="886">
        <v>241</v>
      </c>
      <c r="G1199" s="110"/>
      <c r="H1199" s="111"/>
      <c r="I1199" s="741"/>
      <c r="J1199" s="522">
        <v>600000</v>
      </c>
      <c r="K1199" s="901"/>
      <c r="L1199" s="577">
        <f t="shared" si="60"/>
        <v>12647546</v>
      </c>
    </row>
    <row r="1200" spans="1:12" ht="18" customHeight="1" x14ac:dyDescent="0.15">
      <c r="A1200" s="896"/>
      <c r="B1200" s="890"/>
      <c r="C1200" s="884">
        <v>43879</v>
      </c>
      <c r="D1200" s="859" t="s">
        <v>2771</v>
      </c>
      <c r="E1200" s="722"/>
      <c r="F1200" s="886">
        <v>261</v>
      </c>
      <c r="G1200" s="110" t="s">
        <v>2499</v>
      </c>
      <c r="H1200" s="111" t="s">
        <v>3026</v>
      </c>
      <c r="I1200" s="741" t="s">
        <v>3027</v>
      </c>
      <c r="J1200" s="522">
        <v>1000000</v>
      </c>
      <c r="K1200" s="901"/>
      <c r="L1200" s="906">
        <f t="shared" si="60"/>
        <v>11647546</v>
      </c>
    </row>
    <row r="1201" spans="1:12" ht="18" customHeight="1" thickBot="1" x14ac:dyDescent="0.2">
      <c r="A1201" s="966"/>
      <c r="B1201" s="967"/>
      <c r="C1201" s="968">
        <v>43909</v>
      </c>
      <c r="D1201" s="969" t="s">
        <v>2615</v>
      </c>
      <c r="E1201" s="958"/>
      <c r="F1201" s="970">
        <v>212</v>
      </c>
      <c r="G1201" s="956" t="s">
        <v>2562</v>
      </c>
      <c r="H1201" s="960" t="s">
        <v>3040</v>
      </c>
      <c r="I1201" s="961"/>
      <c r="J1201" s="971">
        <v>1000000</v>
      </c>
      <c r="K1201" s="972"/>
      <c r="L1201" s="973">
        <f t="shared" si="60"/>
        <v>10647546</v>
      </c>
    </row>
    <row r="1202" spans="1:12" ht="18" customHeight="1" x14ac:dyDescent="0.15">
      <c r="A1202" s="896"/>
      <c r="B1202" s="890"/>
      <c r="C1202" s="885">
        <v>43936</v>
      </c>
      <c r="D1202" s="964" t="s">
        <v>2625</v>
      </c>
      <c r="E1202" s="861"/>
      <c r="F1202" s="887">
        <v>231</v>
      </c>
      <c r="G1202" s="663"/>
      <c r="H1202" s="17" t="s">
        <v>2789</v>
      </c>
      <c r="I1202" s="750"/>
      <c r="J1202" s="644">
        <v>440</v>
      </c>
      <c r="K1202" s="965"/>
      <c r="L1202" s="906">
        <f t="shared" si="60"/>
        <v>10647106</v>
      </c>
    </row>
    <row r="1203" spans="1:12" ht="18" customHeight="1" x14ac:dyDescent="0.15">
      <c r="A1203" s="880"/>
      <c r="B1203" s="883"/>
      <c r="C1203" s="884">
        <v>44012</v>
      </c>
      <c r="D1203" s="858" t="s">
        <v>2563</v>
      </c>
      <c r="E1203" s="722"/>
      <c r="F1203" s="886">
        <v>213</v>
      </c>
      <c r="G1203" s="110" t="s">
        <v>2564</v>
      </c>
      <c r="H1203" s="111"/>
      <c r="I1203" s="741"/>
      <c r="J1203" s="522"/>
      <c r="K1203" s="901">
        <v>1000000</v>
      </c>
      <c r="L1203" s="905">
        <f t="shared" si="60"/>
        <v>11647106</v>
      </c>
    </row>
    <row r="1204" spans="1:12" ht="18" customHeight="1" x14ac:dyDescent="0.15">
      <c r="A1204" s="880"/>
      <c r="B1204" s="883"/>
      <c r="C1204" s="884">
        <v>44021</v>
      </c>
      <c r="D1204" s="859" t="s">
        <v>2866</v>
      </c>
      <c r="E1204" s="722"/>
      <c r="F1204" s="886">
        <v>211</v>
      </c>
      <c r="G1204" s="110" t="s">
        <v>3057</v>
      </c>
      <c r="H1204" s="111" t="s">
        <v>3058</v>
      </c>
      <c r="I1204" s="741"/>
      <c r="J1204" s="522">
        <v>122000</v>
      </c>
      <c r="K1204" s="901"/>
      <c r="L1204" s="905">
        <f t="shared" si="60"/>
        <v>11525106</v>
      </c>
    </row>
    <row r="1205" spans="1:12" ht="18" customHeight="1" x14ac:dyDescent="0.15">
      <c r="A1205" s="880"/>
      <c r="B1205" s="883"/>
      <c r="C1205" s="884">
        <v>44021</v>
      </c>
      <c r="D1205" s="859" t="s">
        <v>2625</v>
      </c>
      <c r="E1205" s="722"/>
      <c r="F1205" s="886">
        <v>231</v>
      </c>
      <c r="G1205" s="110"/>
      <c r="H1205" s="111" t="s">
        <v>47</v>
      </c>
      <c r="I1205" s="741"/>
      <c r="J1205" s="522">
        <v>550</v>
      </c>
      <c r="K1205" s="901"/>
      <c r="L1205" s="905">
        <f t="shared" si="60"/>
        <v>11524556</v>
      </c>
    </row>
    <row r="1206" spans="1:12" ht="18" customHeight="1" x14ac:dyDescent="0.15">
      <c r="A1206" s="880"/>
      <c r="B1206" s="883"/>
      <c r="C1206" s="884">
        <v>44055</v>
      </c>
      <c r="D1206" s="858" t="s">
        <v>2561</v>
      </c>
      <c r="E1206" s="722"/>
      <c r="F1206" s="886">
        <v>131</v>
      </c>
      <c r="G1206" s="110" t="s">
        <v>99</v>
      </c>
      <c r="H1206" s="111"/>
      <c r="I1206" s="741"/>
      <c r="J1206" s="522"/>
      <c r="K1206" s="901">
        <v>35000</v>
      </c>
      <c r="L1206" s="905">
        <f t="shared" si="60"/>
        <v>11559556</v>
      </c>
    </row>
    <row r="1207" spans="1:12" ht="18" customHeight="1" x14ac:dyDescent="0.15">
      <c r="A1207" s="880"/>
      <c r="B1207" s="883"/>
      <c r="C1207" s="884">
        <v>44055</v>
      </c>
      <c r="D1207" s="858" t="s">
        <v>2561</v>
      </c>
      <c r="E1207" s="722"/>
      <c r="F1207" s="886">
        <v>131</v>
      </c>
      <c r="G1207" s="110" t="s">
        <v>219</v>
      </c>
      <c r="H1207" s="111"/>
      <c r="I1207" s="741"/>
      <c r="J1207" s="522"/>
      <c r="K1207" s="901">
        <v>20000</v>
      </c>
      <c r="L1207" s="905">
        <f t="shared" si="60"/>
        <v>11579556</v>
      </c>
    </row>
    <row r="1208" spans="1:12" ht="18" customHeight="1" x14ac:dyDescent="0.15">
      <c r="A1208" s="880"/>
      <c r="B1208" s="883"/>
      <c r="C1208" s="884">
        <v>44055</v>
      </c>
      <c r="D1208" s="858" t="s">
        <v>2561</v>
      </c>
      <c r="E1208" s="722"/>
      <c r="F1208" s="886">
        <v>131</v>
      </c>
      <c r="G1208" s="110" t="s">
        <v>3059</v>
      </c>
      <c r="H1208" s="111"/>
      <c r="I1208" s="741"/>
      <c r="J1208" s="522"/>
      <c r="K1208" s="901">
        <v>20000</v>
      </c>
      <c r="L1208" s="905">
        <f t="shared" si="60"/>
        <v>11599556</v>
      </c>
    </row>
    <row r="1209" spans="1:12" ht="18" customHeight="1" x14ac:dyDescent="0.15">
      <c r="A1209" s="880"/>
      <c r="B1209" s="883"/>
      <c r="C1209" s="884">
        <v>44056</v>
      </c>
      <c r="D1209" s="858" t="s">
        <v>2561</v>
      </c>
      <c r="E1209" s="722"/>
      <c r="F1209" s="886">
        <v>131</v>
      </c>
      <c r="G1209" s="110" t="s">
        <v>162</v>
      </c>
      <c r="H1209" s="111"/>
      <c r="I1209" s="741"/>
      <c r="J1209" s="522"/>
      <c r="K1209" s="901">
        <v>20000</v>
      </c>
      <c r="L1209" s="905">
        <f t="shared" si="60"/>
        <v>11619556</v>
      </c>
    </row>
    <row r="1210" spans="1:12" ht="18" customHeight="1" x14ac:dyDescent="0.15">
      <c r="A1210" s="880"/>
      <c r="B1210" s="883"/>
      <c r="C1210" s="884">
        <v>44060</v>
      </c>
      <c r="D1210" s="858" t="s">
        <v>2604</v>
      </c>
      <c r="E1210" s="722"/>
      <c r="F1210" s="886">
        <v>161</v>
      </c>
      <c r="G1210" s="110"/>
      <c r="H1210" s="111" t="s">
        <v>17</v>
      </c>
      <c r="I1210" s="741"/>
      <c r="J1210" s="522"/>
      <c r="K1210" s="901">
        <v>55</v>
      </c>
      <c r="L1210" s="905">
        <f t="shared" si="60"/>
        <v>11619611</v>
      </c>
    </row>
    <row r="1211" spans="1:12" ht="18" customHeight="1" x14ac:dyDescent="0.15">
      <c r="A1211" s="880"/>
      <c r="B1211" s="883"/>
      <c r="C1211" s="884">
        <v>44061</v>
      </c>
      <c r="D1211" s="858" t="s">
        <v>2561</v>
      </c>
      <c r="E1211" s="722"/>
      <c r="F1211" s="886">
        <v>131</v>
      </c>
      <c r="G1211" s="110" t="s">
        <v>164</v>
      </c>
      <c r="H1211" s="111"/>
      <c r="I1211" s="741"/>
      <c r="J1211" s="522"/>
      <c r="K1211" s="901">
        <v>30000</v>
      </c>
      <c r="L1211" s="905">
        <f t="shared" si="60"/>
        <v>11649611</v>
      </c>
    </row>
    <row r="1212" spans="1:12" ht="18" customHeight="1" x14ac:dyDescent="0.15">
      <c r="A1212" s="880"/>
      <c r="B1212" s="883"/>
      <c r="C1212" s="884">
        <v>44064</v>
      </c>
      <c r="D1212" s="858" t="s">
        <v>2561</v>
      </c>
      <c r="E1212" s="722"/>
      <c r="F1212" s="886">
        <v>131</v>
      </c>
      <c r="G1212" s="110" t="s">
        <v>64</v>
      </c>
      <c r="H1212" s="111"/>
      <c r="I1212" s="741"/>
      <c r="J1212" s="522"/>
      <c r="K1212" s="901">
        <v>140000</v>
      </c>
      <c r="L1212" s="905">
        <f t="shared" si="60"/>
        <v>11789611</v>
      </c>
    </row>
    <row r="1213" spans="1:12" ht="18" customHeight="1" x14ac:dyDescent="0.15">
      <c r="A1213" s="880">
        <v>11</v>
      </c>
      <c r="B1213" s="883"/>
      <c r="C1213" s="884">
        <v>44064</v>
      </c>
      <c r="D1213" s="858" t="s">
        <v>2592</v>
      </c>
      <c r="E1213" s="722"/>
      <c r="F1213" s="886">
        <v>111</v>
      </c>
      <c r="G1213" s="110" t="s">
        <v>77</v>
      </c>
      <c r="H1213" s="111" t="s">
        <v>2858</v>
      </c>
      <c r="I1213" s="741"/>
      <c r="J1213" s="522"/>
      <c r="K1213" s="901">
        <v>47600</v>
      </c>
      <c r="L1213" s="905">
        <f t="shared" si="60"/>
        <v>11837211</v>
      </c>
    </row>
    <row r="1214" spans="1:12" ht="18" customHeight="1" x14ac:dyDescent="0.15">
      <c r="A1214" s="880"/>
      <c r="B1214" s="883"/>
      <c r="C1214" s="884">
        <v>44064</v>
      </c>
      <c r="D1214" s="858" t="s">
        <v>2593</v>
      </c>
      <c r="E1214" s="722"/>
      <c r="F1214" s="886">
        <v>121</v>
      </c>
      <c r="G1214" s="110" t="s">
        <v>77</v>
      </c>
      <c r="H1214" s="111" t="s">
        <v>2858</v>
      </c>
      <c r="I1214" s="741"/>
      <c r="J1214" s="522"/>
      <c r="K1214" s="901">
        <v>10000</v>
      </c>
      <c r="L1214" s="905">
        <f t="shared" si="60"/>
        <v>11847211</v>
      </c>
    </row>
    <row r="1215" spans="1:12" ht="18" customHeight="1" x14ac:dyDescent="0.15">
      <c r="A1215" s="880"/>
      <c r="B1215" s="883"/>
      <c r="C1215" s="884">
        <v>44064</v>
      </c>
      <c r="D1215" s="858" t="s">
        <v>3060</v>
      </c>
      <c r="E1215" s="722"/>
      <c r="F1215" s="886">
        <v>141</v>
      </c>
      <c r="G1215" s="110" t="s">
        <v>77</v>
      </c>
      <c r="H1215" s="111" t="s">
        <v>2858</v>
      </c>
      <c r="I1215" s="741"/>
      <c r="J1215" s="522"/>
      <c r="K1215" s="901">
        <v>30000</v>
      </c>
      <c r="L1215" s="905">
        <f t="shared" si="60"/>
        <v>11877211</v>
      </c>
    </row>
    <row r="1216" spans="1:12" ht="18" customHeight="1" x14ac:dyDescent="0.15">
      <c r="A1216" s="880">
        <v>13</v>
      </c>
      <c r="B1216" s="883"/>
      <c r="C1216" s="884">
        <v>44064</v>
      </c>
      <c r="D1216" s="858" t="s">
        <v>2592</v>
      </c>
      <c r="E1216" s="722"/>
      <c r="F1216" s="886">
        <v>111</v>
      </c>
      <c r="G1216" s="110" t="s">
        <v>77</v>
      </c>
      <c r="H1216" s="111" t="s">
        <v>2997</v>
      </c>
      <c r="I1216" s="741" t="s">
        <v>3061</v>
      </c>
      <c r="J1216" s="522"/>
      <c r="K1216" s="901"/>
      <c r="L1216" s="905">
        <f t="shared" si="60"/>
        <v>11877211</v>
      </c>
    </row>
    <row r="1217" spans="1:12" ht="18" customHeight="1" x14ac:dyDescent="0.15">
      <c r="A1217" s="880"/>
      <c r="B1217" s="883"/>
      <c r="C1217" s="884">
        <v>44064</v>
      </c>
      <c r="D1217" s="858" t="s">
        <v>2593</v>
      </c>
      <c r="E1217" s="722"/>
      <c r="F1217" s="886">
        <v>121</v>
      </c>
      <c r="G1217" s="110" t="s">
        <v>77</v>
      </c>
      <c r="H1217" s="111" t="s">
        <v>2997</v>
      </c>
      <c r="I1217" s="741"/>
      <c r="J1217" s="522"/>
      <c r="K1217" s="901">
        <v>10000</v>
      </c>
      <c r="L1217" s="905">
        <f t="shared" si="60"/>
        <v>11887211</v>
      </c>
    </row>
    <row r="1218" spans="1:12" ht="18" customHeight="1" x14ac:dyDescent="0.15">
      <c r="A1218" s="880"/>
      <c r="B1218" s="883"/>
      <c r="C1218" s="884">
        <v>44064</v>
      </c>
      <c r="D1218" s="858" t="s">
        <v>3060</v>
      </c>
      <c r="E1218" s="722"/>
      <c r="F1218" s="886">
        <v>141</v>
      </c>
      <c r="G1218" s="110" t="s">
        <v>77</v>
      </c>
      <c r="H1218" s="111" t="s">
        <v>2997</v>
      </c>
      <c r="I1218" s="741"/>
      <c r="J1218" s="522"/>
      <c r="K1218" s="901">
        <v>10000</v>
      </c>
      <c r="L1218" s="905">
        <f t="shared" ref="L1218:L1281" si="61">IF(C1218="","",L1217+K1218-J1218)</f>
        <v>11897211</v>
      </c>
    </row>
    <row r="1219" spans="1:12" ht="18" customHeight="1" x14ac:dyDescent="0.15">
      <c r="A1219" s="880"/>
      <c r="B1219" s="883"/>
      <c r="C1219" s="884">
        <v>44064</v>
      </c>
      <c r="D1219" s="858" t="s">
        <v>2561</v>
      </c>
      <c r="E1219" s="722"/>
      <c r="F1219" s="886">
        <v>131</v>
      </c>
      <c r="G1219" s="110" t="s">
        <v>3062</v>
      </c>
      <c r="H1219" s="111"/>
      <c r="I1219" s="741"/>
      <c r="J1219" s="522"/>
      <c r="K1219" s="901">
        <v>40000</v>
      </c>
      <c r="L1219" s="905">
        <f t="shared" si="61"/>
        <v>11937211</v>
      </c>
    </row>
    <row r="1220" spans="1:12" ht="18" customHeight="1" x14ac:dyDescent="0.15">
      <c r="A1220" s="880"/>
      <c r="B1220" s="883"/>
      <c r="C1220" s="884">
        <v>44076</v>
      </c>
      <c r="D1220" s="858" t="s">
        <v>2561</v>
      </c>
      <c r="E1220" s="722"/>
      <c r="F1220" s="886">
        <v>131</v>
      </c>
      <c r="G1220" s="110" t="s">
        <v>225</v>
      </c>
      <c r="H1220" s="111"/>
      <c r="I1220" s="741"/>
      <c r="J1220" s="522"/>
      <c r="K1220" s="901">
        <v>40000</v>
      </c>
      <c r="L1220" s="905">
        <f t="shared" si="61"/>
        <v>11977211</v>
      </c>
    </row>
    <row r="1221" spans="1:12" ht="18" customHeight="1" x14ac:dyDescent="0.15">
      <c r="A1221" s="880"/>
      <c r="B1221" s="883"/>
      <c r="C1221" s="884">
        <v>44076</v>
      </c>
      <c r="D1221" s="858" t="s">
        <v>2561</v>
      </c>
      <c r="E1221" s="722"/>
      <c r="F1221" s="886">
        <v>131</v>
      </c>
      <c r="G1221" s="110" t="s">
        <v>95</v>
      </c>
      <c r="H1221" s="111"/>
      <c r="I1221" s="741"/>
      <c r="J1221" s="522"/>
      <c r="K1221" s="901">
        <v>20000</v>
      </c>
      <c r="L1221" s="905">
        <f t="shared" si="61"/>
        <v>11997211</v>
      </c>
    </row>
    <row r="1222" spans="1:12" ht="18" customHeight="1" x14ac:dyDescent="0.15">
      <c r="A1222" s="880"/>
      <c r="B1222" s="883"/>
      <c r="C1222" s="884">
        <v>44087</v>
      </c>
      <c r="D1222" s="858" t="s">
        <v>2561</v>
      </c>
      <c r="E1222" s="722"/>
      <c r="F1222" s="886">
        <v>131</v>
      </c>
      <c r="G1222" s="110" t="s">
        <v>3067</v>
      </c>
      <c r="H1222" s="111"/>
      <c r="I1222" s="741"/>
      <c r="J1222" s="522"/>
      <c r="K1222" s="901">
        <v>10000</v>
      </c>
      <c r="L1222" s="905">
        <f t="shared" si="61"/>
        <v>12007211</v>
      </c>
    </row>
    <row r="1223" spans="1:12" ht="18" customHeight="1" x14ac:dyDescent="0.15">
      <c r="A1223" s="880"/>
      <c r="B1223" s="883"/>
      <c r="C1223" s="884">
        <v>44124</v>
      </c>
      <c r="D1223" s="858" t="s">
        <v>2561</v>
      </c>
      <c r="E1223" s="722"/>
      <c r="F1223" s="886">
        <v>131</v>
      </c>
      <c r="G1223" s="110" t="s">
        <v>89</v>
      </c>
      <c r="H1223" s="111"/>
      <c r="I1223" s="741" t="s">
        <v>3073</v>
      </c>
      <c r="J1223" s="522"/>
      <c r="K1223" s="901">
        <v>100000</v>
      </c>
      <c r="L1223" s="905">
        <f t="shared" si="61"/>
        <v>12107211</v>
      </c>
    </row>
    <row r="1224" spans="1:12" ht="18" customHeight="1" x14ac:dyDescent="0.15">
      <c r="A1224" s="880"/>
      <c r="B1224" s="883"/>
      <c r="C1224" s="884">
        <v>44124</v>
      </c>
      <c r="D1224" s="859" t="s">
        <v>2625</v>
      </c>
      <c r="E1224" s="722"/>
      <c r="F1224" s="886">
        <v>231</v>
      </c>
      <c r="G1224" s="110"/>
      <c r="H1224" s="111" t="s">
        <v>2867</v>
      </c>
      <c r="I1224" s="741"/>
      <c r="J1224" s="522">
        <v>660</v>
      </c>
      <c r="K1224" s="901"/>
      <c r="L1224" s="905">
        <f t="shared" si="61"/>
        <v>12106551</v>
      </c>
    </row>
    <row r="1225" spans="1:12" ht="18" customHeight="1" x14ac:dyDescent="0.15">
      <c r="A1225" s="880">
        <v>35</v>
      </c>
      <c r="B1225" s="883"/>
      <c r="C1225" s="884">
        <v>44141</v>
      </c>
      <c r="D1225" s="858" t="s">
        <v>2592</v>
      </c>
      <c r="E1225" s="722"/>
      <c r="F1225" s="886">
        <v>111</v>
      </c>
      <c r="G1225" s="110" t="s">
        <v>409</v>
      </c>
      <c r="H1225" s="111" t="s">
        <v>3070</v>
      </c>
      <c r="I1225" s="741"/>
      <c r="J1225" s="522"/>
      <c r="K1225" s="901">
        <v>2000</v>
      </c>
      <c r="L1225" s="905">
        <f t="shared" si="61"/>
        <v>12108551</v>
      </c>
    </row>
    <row r="1226" spans="1:12" ht="18" customHeight="1" x14ac:dyDescent="0.15">
      <c r="A1226" s="880"/>
      <c r="B1226" s="883"/>
      <c r="C1226" s="884">
        <v>44141</v>
      </c>
      <c r="D1226" s="858" t="s">
        <v>2593</v>
      </c>
      <c r="E1226" s="722"/>
      <c r="F1226" s="886">
        <v>121</v>
      </c>
      <c r="G1226" s="110" t="s">
        <v>409</v>
      </c>
      <c r="H1226" s="111" t="s">
        <v>3070</v>
      </c>
      <c r="I1226" s="741"/>
      <c r="J1226" s="522"/>
      <c r="K1226" s="901">
        <v>10000</v>
      </c>
      <c r="L1226" s="905">
        <f t="shared" si="61"/>
        <v>12118551</v>
      </c>
    </row>
    <row r="1227" spans="1:12" ht="18" customHeight="1" x14ac:dyDescent="0.15">
      <c r="A1227" s="880"/>
      <c r="B1227" s="883"/>
      <c r="C1227" s="884">
        <v>44141</v>
      </c>
      <c r="D1227" s="858" t="s">
        <v>3069</v>
      </c>
      <c r="E1227" s="722"/>
      <c r="F1227" s="886">
        <v>141</v>
      </c>
      <c r="G1227" s="110" t="s">
        <v>409</v>
      </c>
      <c r="H1227" s="111" t="s">
        <v>3070</v>
      </c>
      <c r="I1227" s="741"/>
      <c r="J1227" s="522"/>
      <c r="K1227" s="901">
        <v>10000</v>
      </c>
      <c r="L1227" s="905">
        <f t="shared" si="61"/>
        <v>12128551</v>
      </c>
    </row>
    <row r="1228" spans="1:12" ht="18" customHeight="1" x14ac:dyDescent="0.15">
      <c r="A1228" s="880"/>
      <c r="B1228" s="883"/>
      <c r="C1228" s="884">
        <v>44153</v>
      </c>
      <c r="D1228" s="858" t="s">
        <v>2561</v>
      </c>
      <c r="E1228" s="722"/>
      <c r="F1228" s="886">
        <v>131</v>
      </c>
      <c r="G1228" s="110" t="s">
        <v>88</v>
      </c>
      <c r="H1228" s="111"/>
      <c r="I1228" s="741"/>
      <c r="J1228" s="522"/>
      <c r="K1228" s="901">
        <v>10000</v>
      </c>
      <c r="L1228" s="905">
        <f t="shared" si="61"/>
        <v>12138551</v>
      </c>
    </row>
    <row r="1229" spans="1:12" ht="18" customHeight="1" x14ac:dyDescent="0.15">
      <c r="A1229" s="880"/>
      <c r="B1229" s="883"/>
      <c r="C1229" s="884">
        <v>44155</v>
      </c>
      <c r="D1229" s="859" t="s">
        <v>2705</v>
      </c>
      <c r="E1229" s="722"/>
      <c r="F1229" s="886">
        <v>241</v>
      </c>
      <c r="G1229" s="110"/>
      <c r="H1229" s="111"/>
      <c r="I1229" s="741"/>
      <c r="J1229" s="522">
        <v>130000</v>
      </c>
      <c r="K1229" s="901"/>
      <c r="L1229" s="905">
        <f t="shared" si="61"/>
        <v>12008551</v>
      </c>
    </row>
    <row r="1230" spans="1:12" ht="18" customHeight="1" x14ac:dyDescent="0.15">
      <c r="A1230" s="880"/>
      <c r="B1230" s="883"/>
      <c r="C1230" s="884">
        <v>44162</v>
      </c>
      <c r="D1230" s="858" t="s">
        <v>2561</v>
      </c>
      <c r="E1230" s="722"/>
      <c r="F1230" s="886">
        <v>131</v>
      </c>
      <c r="G1230" s="110" t="s">
        <v>104</v>
      </c>
      <c r="H1230" s="111"/>
      <c r="I1230" s="741"/>
      <c r="J1230" s="522"/>
      <c r="K1230" s="901">
        <v>20000</v>
      </c>
      <c r="L1230" s="905">
        <f t="shared" si="61"/>
        <v>12028551</v>
      </c>
    </row>
    <row r="1231" spans="1:12" ht="18" customHeight="1" x14ac:dyDescent="0.15">
      <c r="A1231" s="880"/>
      <c r="B1231" s="883"/>
      <c r="C1231" s="884">
        <v>44168</v>
      </c>
      <c r="D1231" s="858" t="s">
        <v>2596</v>
      </c>
      <c r="E1231" s="722"/>
      <c r="F1231" s="886">
        <v>262</v>
      </c>
      <c r="G1231" s="110" t="s">
        <v>2597</v>
      </c>
      <c r="H1231" s="111"/>
      <c r="I1231" s="741"/>
      <c r="J1231" s="522"/>
      <c r="K1231" s="901">
        <v>1000000</v>
      </c>
      <c r="L1231" s="905">
        <f t="shared" si="61"/>
        <v>13028551</v>
      </c>
    </row>
    <row r="1232" spans="1:12" ht="18" customHeight="1" x14ac:dyDescent="0.15">
      <c r="A1232" s="880"/>
      <c r="B1232" s="883"/>
      <c r="C1232" s="884">
        <v>44174</v>
      </c>
      <c r="D1232" s="859" t="s">
        <v>3077</v>
      </c>
      <c r="E1232" s="722"/>
      <c r="F1232" s="886">
        <v>211</v>
      </c>
      <c r="G1232" s="110" t="s">
        <v>64</v>
      </c>
      <c r="H1232" s="111" t="s">
        <v>3074</v>
      </c>
      <c r="I1232" s="741"/>
      <c r="J1232" s="522">
        <v>30000</v>
      </c>
      <c r="K1232" s="901"/>
      <c r="L1232" s="905">
        <f t="shared" si="61"/>
        <v>12998551</v>
      </c>
    </row>
    <row r="1233" spans="1:12" ht="18" customHeight="1" x14ac:dyDescent="0.15">
      <c r="A1233" s="880"/>
      <c r="B1233" s="883"/>
      <c r="C1233" s="884">
        <v>44174</v>
      </c>
      <c r="D1233" s="859" t="s">
        <v>2625</v>
      </c>
      <c r="E1233" s="722"/>
      <c r="F1233" s="886">
        <v>231</v>
      </c>
      <c r="G1233" s="110"/>
      <c r="H1233" s="111" t="s">
        <v>2867</v>
      </c>
      <c r="I1233" s="741"/>
      <c r="J1233" s="522">
        <v>550</v>
      </c>
      <c r="K1233" s="901"/>
      <c r="L1233" s="905">
        <f t="shared" si="61"/>
        <v>12998001</v>
      </c>
    </row>
    <row r="1234" spans="1:12" ht="18" customHeight="1" x14ac:dyDescent="0.15">
      <c r="A1234" s="880"/>
      <c r="B1234" s="883"/>
      <c r="C1234" s="884">
        <v>44180</v>
      </c>
      <c r="D1234" s="858" t="s">
        <v>2561</v>
      </c>
      <c r="E1234" s="722"/>
      <c r="F1234" s="886">
        <v>131</v>
      </c>
      <c r="G1234" s="110" t="s">
        <v>3075</v>
      </c>
      <c r="H1234" s="111"/>
      <c r="I1234" s="741"/>
      <c r="J1234" s="522"/>
      <c r="K1234" s="901">
        <v>5000</v>
      </c>
      <c r="L1234" s="905">
        <f t="shared" si="61"/>
        <v>13003001</v>
      </c>
    </row>
    <row r="1235" spans="1:12" ht="18" customHeight="1" x14ac:dyDescent="0.15">
      <c r="A1235" s="880"/>
      <c r="B1235" s="883"/>
      <c r="C1235" s="884">
        <v>44180</v>
      </c>
      <c r="D1235" s="858" t="s">
        <v>2561</v>
      </c>
      <c r="E1235" s="722"/>
      <c r="F1235" s="886">
        <v>131</v>
      </c>
      <c r="G1235" s="110" t="s">
        <v>125</v>
      </c>
      <c r="H1235" s="111"/>
      <c r="I1235" s="741"/>
      <c r="J1235" s="522"/>
      <c r="K1235" s="901">
        <v>35000</v>
      </c>
      <c r="L1235" s="905">
        <f t="shared" si="61"/>
        <v>13038001</v>
      </c>
    </row>
    <row r="1236" spans="1:12" ht="18" customHeight="1" x14ac:dyDescent="0.15">
      <c r="A1236" s="880"/>
      <c r="B1236" s="883"/>
      <c r="C1236" s="884">
        <v>44185</v>
      </c>
      <c r="D1236" s="858" t="s">
        <v>2561</v>
      </c>
      <c r="E1236" s="722"/>
      <c r="F1236" s="886">
        <v>131</v>
      </c>
      <c r="G1236" s="110" t="s">
        <v>226</v>
      </c>
      <c r="H1236" s="111"/>
      <c r="I1236" s="741"/>
      <c r="J1236" s="522"/>
      <c r="K1236" s="901">
        <v>20000</v>
      </c>
      <c r="L1236" s="905">
        <f t="shared" si="61"/>
        <v>13058001</v>
      </c>
    </row>
    <row r="1237" spans="1:12" ht="18" customHeight="1" x14ac:dyDescent="0.15">
      <c r="A1237" s="880"/>
      <c r="B1237" s="883"/>
      <c r="C1237" s="884">
        <v>44186</v>
      </c>
      <c r="D1237" s="858" t="s">
        <v>2596</v>
      </c>
      <c r="E1237" s="722"/>
      <c r="F1237" s="886">
        <v>262</v>
      </c>
      <c r="G1237" s="110" t="s">
        <v>2597</v>
      </c>
      <c r="H1237" s="111"/>
      <c r="I1237" s="741"/>
      <c r="J1237" s="522"/>
      <c r="K1237" s="901">
        <v>1000000</v>
      </c>
      <c r="L1237" s="905">
        <f t="shared" si="61"/>
        <v>14058001</v>
      </c>
    </row>
    <row r="1238" spans="1:12" ht="18" customHeight="1" x14ac:dyDescent="0.15">
      <c r="A1238" s="880"/>
      <c r="B1238" s="883"/>
      <c r="C1238" s="884">
        <v>44189</v>
      </c>
      <c r="D1238" s="858" t="s">
        <v>2561</v>
      </c>
      <c r="E1238" s="722"/>
      <c r="F1238" s="886">
        <v>131</v>
      </c>
      <c r="G1238" s="110" t="s">
        <v>89</v>
      </c>
      <c r="H1238" s="111" t="s">
        <v>3076</v>
      </c>
      <c r="I1238" s="741"/>
      <c r="J1238" s="522"/>
      <c r="K1238" s="901">
        <v>50000</v>
      </c>
      <c r="L1238" s="905">
        <f t="shared" si="61"/>
        <v>14108001</v>
      </c>
    </row>
    <row r="1239" spans="1:12" ht="18" customHeight="1" thickBot="1" x14ac:dyDescent="0.2">
      <c r="A1239" s="917"/>
      <c r="B1239" s="918" t="s">
        <v>3327</v>
      </c>
      <c r="C1239" s="919">
        <v>44189</v>
      </c>
      <c r="D1239" s="859" t="s">
        <v>2625</v>
      </c>
      <c r="E1239" s="722"/>
      <c r="F1239" s="920">
        <v>231</v>
      </c>
      <c r="G1239" s="110"/>
      <c r="H1239" s="111" t="s">
        <v>2867</v>
      </c>
      <c r="I1239" s="741"/>
      <c r="J1239" s="522">
        <v>660</v>
      </c>
      <c r="K1239" s="921"/>
      <c r="L1239" s="922">
        <f t="shared" si="61"/>
        <v>14107341</v>
      </c>
    </row>
    <row r="1240" spans="1:12" ht="18" customHeight="1" x14ac:dyDescent="0.15">
      <c r="A1240" s="923">
        <v>71</v>
      </c>
      <c r="B1240" s="924"/>
      <c r="C1240" s="934">
        <v>44201</v>
      </c>
      <c r="D1240" s="925" t="s">
        <v>3111</v>
      </c>
      <c r="E1240" s="926"/>
      <c r="F1240" s="927">
        <v>141</v>
      </c>
      <c r="G1240" s="928" t="s">
        <v>3110</v>
      </c>
      <c r="H1240" s="929" t="s">
        <v>3109</v>
      </c>
      <c r="I1240" s="930"/>
      <c r="J1240" s="931"/>
      <c r="K1240" s="932">
        <v>10000</v>
      </c>
      <c r="L1240" s="933">
        <f t="shared" si="61"/>
        <v>14117341</v>
      </c>
    </row>
    <row r="1241" spans="1:12" ht="18" customHeight="1" x14ac:dyDescent="0.15">
      <c r="A1241" s="880"/>
      <c r="B1241" s="883"/>
      <c r="C1241" s="884">
        <v>44224</v>
      </c>
      <c r="D1241" s="858" t="s">
        <v>3521</v>
      </c>
      <c r="E1241" s="722"/>
      <c r="F1241" s="886">
        <v>131</v>
      </c>
      <c r="G1241" s="110" t="s">
        <v>69</v>
      </c>
      <c r="H1241" s="111"/>
      <c r="I1241" s="741"/>
      <c r="J1241" s="522"/>
      <c r="K1241" s="901">
        <v>90000</v>
      </c>
      <c r="L1241" s="905">
        <f t="shared" si="61"/>
        <v>14207341</v>
      </c>
    </row>
    <row r="1242" spans="1:12" ht="18" customHeight="1" x14ac:dyDescent="0.15">
      <c r="A1242" s="880"/>
      <c r="B1242" s="883"/>
      <c r="C1242" s="884">
        <v>44249</v>
      </c>
      <c r="D1242" s="858" t="s">
        <v>2604</v>
      </c>
      <c r="E1242" s="722"/>
      <c r="F1242" s="886">
        <v>161</v>
      </c>
      <c r="G1242" s="110"/>
      <c r="H1242" s="111" t="s">
        <v>3112</v>
      </c>
      <c r="I1242" s="741"/>
      <c r="J1242" s="522"/>
      <c r="K1242" s="901">
        <v>66</v>
      </c>
      <c r="L1242" s="905">
        <f t="shared" si="61"/>
        <v>14207407</v>
      </c>
    </row>
    <row r="1243" spans="1:12" ht="18" customHeight="1" x14ac:dyDescent="0.15">
      <c r="A1243" s="880"/>
      <c r="B1243" s="883"/>
      <c r="C1243" s="884">
        <v>44251</v>
      </c>
      <c r="D1243" s="858" t="s">
        <v>2590</v>
      </c>
      <c r="E1243" s="722"/>
      <c r="F1243" s="886">
        <v>132</v>
      </c>
      <c r="G1243" s="110" t="s">
        <v>2904</v>
      </c>
      <c r="H1243" s="111"/>
      <c r="I1243" s="741" t="s">
        <v>2538</v>
      </c>
      <c r="J1243" s="522"/>
      <c r="K1243" s="901">
        <v>40000</v>
      </c>
      <c r="L1243" s="905">
        <f t="shared" si="61"/>
        <v>14247407</v>
      </c>
    </row>
    <row r="1244" spans="1:12" ht="18" customHeight="1" x14ac:dyDescent="0.15">
      <c r="A1244" s="880"/>
      <c r="B1244" s="883"/>
      <c r="C1244" s="884">
        <v>44265</v>
      </c>
      <c r="D1244" s="859" t="s">
        <v>3163</v>
      </c>
      <c r="E1244" s="722"/>
      <c r="F1244" s="886">
        <v>263</v>
      </c>
      <c r="G1244" s="110" t="s">
        <v>3118</v>
      </c>
      <c r="H1244" s="111" t="s">
        <v>3828</v>
      </c>
      <c r="I1244" s="741" t="s">
        <v>3826</v>
      </c>
      <c r="J1244" s="522">
        <v>3000000</v>
      </c>
      <c r="K1244" s="901"/>
      <c r="L1244" s="905">
        <f t="shared" si="61"/>
        <v>11247407</v>
      </c>
    </row>
    <row r="1245" spans="1:12" ht="18" customHeight="1" x14ac:dyDescent="0.15">
      <c r="A1245" s="880"/>
      <c r="B1245" s="883"/>
      <c r="C1245" s="884">
        <v>44284</v>
      </c>
      <c r="D1245" s="859" t="s">
        <v>3163</v>
      </c>
      <c r="E1245" s="722"/>
      <c r="F1245" s="886">
        <v>263</v>
      </c>
      <c r="G1245" s="110" t="s">
        <v>3119</v>
      </c>
      <c r="H1245" s="111" t="s">
        <v>3828</v>
      </c>
      <c r="I1245" s="741" t="s">
        <v>3826</v>
      </c>
      <c r="J1245" s="522">
        <v>2000000</v>
      </c>
      <c r="K1245" s="901"/>
      <c r="L1245" s="905">
        <f t="shared" si="61"/>
        <v>9247407</v>
      </c>
    </row>
    <row r="1246" spans="1:12" ht="18" customHeight="1" thickBot="1" x14ac:dyDescent="0.2">
      <c r="A1246" s="966"/>
      <c r="B1246" s="1095"/>
      <c r="C1246" s="968">
        <v>44284</v>
      </c>
      <c r="D1246" s="969" t="s">
        <v>2625</v>
      </c>
      <c r="E1246" s="958"/>
      <c r="F1246" s="970">
        <v>231</v>
      </c>
      <c r="G1246" s="956"/>
      <c r="H1246" s="960" t="s">
        <v>2867</v>
      </c>
      <c r="I1246" s="961"/>
      <c r="J1246" s="971">
        <v>550</v>
      </c>
      <c r="K1246" s="972"/>
      <c r="L1246" s="973">
        <f t="shared" si="61"/>
        <v>9246857</v>
      </c>
    </row>
    <row r="1247" spans="1:12" ht="18" customHeight="1" x14ac:dyDescent="0.15">
      <c r="A1247" s="896"/>
      <c r="B1247" s="1060" t="s">
        <v>3105</v>
      </c>
      <c r="C1247" s="885">
        <v>44301</v>
      </c>
      <c r="D1247" s="964" t="s">
        <v>2625</v>
      </c>
      <c r="E1247" s="861"/>
      <c r="F1247" s="887">
        <v>231</v>
      </c>
      <c r="G1247" s="663"/>
      <c r="H1247" s="471" t="s">
        <v>3165</v>
      </c>
      <c r="I1247" s="750"/>
      <c r="J1247" s="644">
        <v>440</v>
      </c>
      <c r="K1247" s="965"/>
      <c r="L1247" s="906">
        <f t="shared" si="61"/>
        <v>9246417</v>
      </c>
    </row>
    <row r="1248" spans="1:12" ht="18" customHeight="1" x14ac:dyDescent="0.15">
      <c r="A1248" s="880">
        <v>31</v>
      </c>
      <c r="B1248" s="883"/>
      <c r="C1248" s="884">
        <v>44309</v>
      </c>
      <c r="D1248" s="858" t="s">
        <v>2592</v>
      </c>
      <c r="E1248" s="722"/>
      <c r="F1248" s="886">
        <v>111</v>
      </c>
      <c r="G1248" s="110" t="s">
        <v>142</v>
      </c>
      <c r="H1248" s="111" t="s">
        <v>3166</v>
      </c>
      <c r="I1248" s="741"/>
      <c r="J1248" s="522"/>
      <c r="K1248" s="901">
        <v>10400</v>
      </c>
      <c r="L1248" s="905">
        <f t="shared" si="61"/>
        <v>9256817</v>
      </c>
    </row>
    <row r="1249" spans="1:12" ht="18" customHeight="1" x14ac:dyDescent="0.15">
      <c r="A1249" s="880"/>
      <c r="B1249" s="883"/>
      <c r="C1249" s="884">
        <v>44309</v>
      </c>
      <c r="D1249" s="858" t="s">
        <v>2594</v>
      </c>
      <c r="E1249" s="722"/>
      <c r="F1249" s="886">
        <v>141</v>
      </c>
      <c r="G1249" s="110" t="s">
        <v>142</v>
      </c>
      <c r="H1249" s="111" t="s">
        <v>3166</v>
      </c>
      <c r="I1249" s="741"/>
      <c r="J1249" s="522"/>
      <c r="K1249" s="901">
        <v>30000</v>
      </c>
      <c r="L1249" s="905">
        <f t="shared" si="61"/>
        <v>9286817</v>
      </c>
    </row>
    <row r="1250" spans="1:12" ht="18" customHeight="1" x14ac:dyDescent="0.15">
      <c r="A1250" s="880"/>
      <c r="B1250" s="883"/>
      <c r="C1250" s="884">
        <v>44342</v>
      </c>
      <c r="D1250" s="858" t="s">
        <v>2561</v>
      </c>
      <c r="E1250" s="722"/>
      <c r="F1250" s="886">
        <v>131</v>
      </c>
      <c r="G1250" s="110" t="s">
        <v>3167</v>
      </c>
      <c r="H1250" s="111"/>
      <c r="I1250" s="741"/>
      <c r="J1250" s="522"/>
      <c r="K1250" s="901">
        <v>5000</v>
      </c>
      <c r="L1250" s="905">
        <f t="shared" si="61"/>
        <v>9291817</v>
      </c>
    </row>
    <row r="1251" spans="1:12" ht="18" customHeight="1" x14ac:dyDescent="0.15">
      <c r="A1251" s="880"/>
      <c r="B1251" s="883"/>
      <c r="C1251" s="884">
        <v>44342</v>
      </c>
      <c r="D1251" s="858" t="s">
        <v>2561</v>
      </c>
      <c r="E1251" s="722"/>
      <c r="F1251" s="886">
        <v>131</v>
      </c>
      <c r="G1251" s="110" t="s">
        <v>2244</v>
      </c>
      <c r="H1251" s="111"/>
      <c r="I1251" s="741"/>
      <c r="J1251" s="522"/>
      <c r="K1251" s="901">
        <v>20000</v>
      </c>
      <c r="L1251" s="905">
        <f t="shared" si="61"/>
        <v>9311817</v>
      </c>
    </row>
    <row r="1252" spans="1:12" ht="18" customHeight="1" x14ac:dyDescent="0.15">
      <c r="A1252" s="880"/>
      <c r="B1252" s="883"/>
      <c r="C1252" s="884">
        <v>44345</v>
      </c>
      <c r="D1252" s="858" t="s">
        <v>2561</v>
      </c>
      <c r="E1252" s="722"/>
      <c r="F1252" s="886">
        <v>131</v>
      </c>
      <c r="G1252" s="110" t="s">
        <v>3168</v>
      </c>
      <c r="H1252" s="111"/>
      <c r="I1252" s="741"/>
      <c r="J1252" s="522"/>
      <c r="K1252" s="901">
        <v>10000</v>
      </c>
      <c r="L1252" s="905">
        <f t="shared" si="61"/>
        <v>9321817</v>
      </c>
    </row>
    <row r="1253" spans="1:12" ht="18" customHeight="1" x14ac:dyDescent="0.15">
      <c r="A1253" s="880"/>
      <c r="B1253" s="883"/>
      <c r="C1253" s="884">
        <v>44347</v>
      </c>
      <c r="D1253" s="858" t="s">
        <v>2561</v>
      </c>
      <c r="E1253" s="722"/>
      <c r="F1253" s="886">
        <v>131</v>
      </c>
      <c r="G1253" s="110" t="s">
        <v>3169</v>
      </c>
      <c r="H1253" s="111"/>
      <c r="I1253" s="741"/>
      <c r="J1253" s="522"/>
      <c r="K1253" s="901">
        <v>20000</v>
      </c>
      <c r="L1253" s="905">
        <f t="shared" si="61"/>
        <v>9341817</v>
      </c>
    </row>
    <row r="1254" spans="1:12" ht="18" customHeight="1" x14ac:dyDescent="0.15">
      <c r="A1254" s="880"/>
      <c r="B1254" s="883"/>
      <c r="C1254" s="884">
        <v>44349</v>
      </c>
      <c r="D1254" s="858" t="s">
        <v>2561</v>
      </c>
      <c r="E1254" s="722"/>
      <c r="F1254" s="886">
        <v>131</v>
      </c>
      <c r="G1254" s="110" t="s">
        <v>3170</v>
      </c>
      <c r="H1254" s="111"/>
      <c r="I1254" s="741"/>
      <c r="J1254" s="522"/>
      <c r="K1254" s="901">
        <v>20000</v>
      </c>
      <c r="L1254" s="905">
        <f t="shared" si="61"/>
        <v>9361817</v>
      </c>
    </row>
    <row r="1255" spans="1:12" ht="18" customHeight="1" x14ac:dyDescent="0.15">
      <c r="A1255" s="880"/>
      <c r="B1255" s="883"/>
      <c r="C1255" s="884">
        <v>44351</v>
      </c>
      <c r="D1255" s="858" t="s">
        <v>2561</v>
      </c>
      <c r="E1255" s="722"/>
      <c r="F1255" s="886">
        <v>131</v>
      </c>
      <c r="G1255" s="110" t="s">
        <v>95</v>
      </c>
      <c r="H1255" s="111"/>
      <c r="I1255" s="741"/>
      <c r="J1255" s="522"/>
      <c r="K1255" s="901">
        <v>20000</v>
      </c>
      <c r="L1255" s="905">
        <f t="shared" si="61"/>
        <v>9381817</v>
      </c>
    </row>
    <row r="1256" spans="1:12" ht="18" customHeight="1" x14ac:dyDescent="0.15">
      <c r="A1256" s="880"/>
      <c r="B1256" s="883"/>
      <c r="C1256" s="884">
        <v>44354</v>
      </c>
      <c r="D1256" s="859" t="s">
        <v>2705</v>
      </c>
      <c r="E1256" s="722"/>
      <c r="F1256" s="886">
        <v>241</v>
      </c>
      <c r="G1256" s="110" t="s">
        <v>3171</v>
      </c>
      <c r="H1256" s="111"/>
      <c r="I1256" s="741"/>
      <c r="J1256" s="522">
        <v>50000</v>
      </c>
      <c r="K1256" s="901"/>
      <c r="L1256" s="905">
        <f t="shared" si="61"/>
        <v>9331817</v>
      </c>
    </row>
    <row r="1257" spans="1:12" ht="18" customHeight="1" x14ac:dyDescent="0.15">
      <c r="A1257" s="880"/>
      <c r="B1257" s="883"/>
      <c r="C1257" s="884">
        <v>44354</v>
      </c>
      <c r="D1257" s="859" t="s">
        <v>3175</v>
      </c>
      <c r="E1257" s="722"/>
      <c r="F1257" s="886">
        <v>252</v>
      </c>
      <c r="G1257" s="110" t="s">
        <v>3173</v>
      </c>
      <c r="H1257" s="111" t="s">
        <v>1949</v>
      </c>
      <c r="I1257" s="741"/>
      <c r="J1257" s="522">
        <v>430000</v>
      </c>
      <c r="K1257" s="901"/>
      <c r="L1257" s="905">
        <f t="shared" si="61"/>
        <v>8901817</v>
      </c>
    </row>
    <row r="1258" spans="1:12" ht="18" customHeight="1" x14ac:dyDescent="0.15">
      <c r="A1258" s="880"/>
      <c r="B1258" s="883"/>
      <c r="C1258" s="884">
        <v>44354</v>
      </c>
      <c r="D1258" s="859" t="s">
        <v>2757</v>
      </c>
      <c r="E1258" s="722"/>
      <c r="F1258" s="886">
        <v>251</v>
      </c>
      <c r="G1258" s="110" t="s">
        <v>3174</v>
      </c>
      <c r="H1258" s="111" t="s">
        <v>3183</v>
      </c>
      <c r="I1258" s="741"/>
      <c r="J1258" s="522">
        <v>47400</v>
      </c>
      <c r="K1258" s="901"/>
      <c r="L1258" s="905">
        <f t="shared" si="61"/>
        <v>8854417</v>
      </c>
    </row>
    <row r="1259" spans="1:12" ht="18" customHeight="1" x14ac:dyDescent="0.15">
      <c r="A1259" s="880"/>
      <c r="B1259" s="883"/>
      <c r="C1259" s="884">
        <v>44354</v>
      </c>
      <c r="D1259" s="859" t="s">
        <v>2625</v>
      </c>
      <c r="E1259" s="722"/>
      <c r="F1259" s="886">
        <v>231</v>
      </c>
      <c r="G1259" s="110"/>
      <c r="H1259" s="111" t="s">
        <v>2867</v>
      </c>
      <c r="I1259" s="741"/>
      <c r="J1259" s="522">
        <v>550</v>
      </c>
      <c r="K1259" s="901"/>
      <c r="L1259" s="905">
        <f t="shared" si="61"/>
        <v>8853867</v>
      </c>
    </row>
    <row r="1260" spans="1:12" ht="18" customHeight="1" x14ac:dyDescent="0.15">
      <c r="A1260" s="880"/>
      <c r="B1260" s="883"/>
      <c r="C1260" s="884">
        <v>44354</v>
      </c>
      <c r="D1260" s="858" t="s">
        <v>2561</v>
      </c>
      <c r="E1260" s="722"/>
      <c r="F1260" s="886">
        <v>131</v>
      </c>
      <c r="G1260" s="110" t="s">
        <v>2569</v>
      </c>
      <c r="H1260" s="111"/>
      <c r="I1260" s="741"/>
      <c r="J1260" s="522"/>
      <c r="K1260" s="901">
        <v>40000</v>
      </c>
      <c r="L1260" s="905">
        <f t="shared" si="61"/>
        <v>8893867</v>
      </c>
    </row>
    <row r="1261" spans="1:12" ht="18" customHeight="1" x14ac:dyDescent="0.15">
      <c r="A1261" s="880"/>
      <c r="B1261" s="883"/>
      <c r="C1261" s="884">
        <v>44354</v>
      </c>
      <c r="D1261" s="858" t="s">
        <v>2561</v>
      </c>
      <c r="E1261" s="722"/>
      <c r="F1261" s="886">
        <v>131</v>
      </c>
      <c r="G1261" s="110" t="s">
        <v>956</v>
      </c>
      <c r="H1261" s="111"/>
      <c r="I1261" s="741"/>
      <c r="J1261" s="522"/>
      <c r="K1261" s="901">
        <v>150000</v>
      </c>
      <c r="L1261" s="905">
        <f t="shared" si="61"/>
        <v>9043867</v>
      </c>
    </row>
    <row r="1262" spans="1:12" ht="18" customHeight="1" x14ac:dyDescent="0.15">
      <c r="A1262" s="880"/>
      <c r="B1262" s="883"/>
      <c r="C1262" s="884">
        <v>44356</v>
      </c>
      <c r="D1262" s="858" t="s">
        <v>3177</v>
      </c>
      <c r="E1262" s="722"/>
      <c r="F1262" s="886">
        <v>152</v>
      </c>
      <c r="G1262" s="110" t="s">
        <v>3173</v>
      </c>
      <c r="H1262" s="111" t="s">
        <v>1958</v>
      </c>
      <c r="I1262" s="741"/>
      <c r="J1262" s="522"/>
      <c r="K1262" s="901">
        <v>430000</v>
      </c>
      <c r="L1262" s="905">
        <f t="shared" si="61"/>
        <v>9473867</v>
      </c>
    </row>
    <row r="1263" spans="1:12" ht="18" customHeight="1" x14ac:dyDescent="0.15">
      <c r="A1263" s="880"/>
      <c r="B1263" s="883"/>
      <c r="C1263" s="884">
        <v>44358</v>
      </c>
      <c r="D1263" s="858" t="s">
        <v>2561</v>
      </c>
      <c r="E1263" s="722"/>
      <c r="F1263" s="886">
        <v>131</v>
      </c>
      <c r="G1263" s="110" t="s">
        <v>104</v>
      </c>
      <c r="H1263" s="111"/>
      <c r="I1263" s="741"/>
      <c r="J1263" s="522"/>
      <c r="K1263" s="901">
        <v>20000</v>
      </c>
      <c r="L1263" s="905">
        <f t="shared" si="61"/>
        <v>9493867</v>
      </c>
    </row>
    <row r="1264" spans="1:12" ht="18" customHeight="1" x14ac:dyDescent="0.15">
      <c r="A1264" s="880"/>
      <c r="B1264" s="883"/>
      <c r="C1264" s="884">
        <v>44363</v>
      </c>
      <c r="D1264" s="858" t="s">
        <v>2561</v>
      </c>
      <c r="E1264" s="722"/>
      <c r="F1264" s="886">
        <v>131</v>
      </c>
      <c r="G1264" s="110" t="s">
        <v>164</v>
      </c>
      <c r="H1264" s="111"/>
      <c r="I1264" s="741"/>
      <c r="J1264" s="522"/>
      <c r="K1264" s="901">
        <v>30000</v>
      </c>
      <c r="L1264" s="905">
        <f t="shared" si="61"/>
        <v>9523867</v>
      </c>
    </row>
    <row r="1265" spans="1:12" ht="18" customHeight="1" x14ac:dyDescent="0.15">
      <c r="A1265" s="880"/>
      <c r="B1265" s="883"/>
      <c r="C1265" s="884">
        <v>44365</v>
      </c>
      <c r="D1265" s="858" t="s">
        <v>2561</v>
      </c>
      <c r="E1265" s="722"/>
      <c r="F1265" s="886">
        <v>131</v>
      </c>
      <c r="G1265" s="110" t="s">
        <v>3187</v>
      </c>
      <c r="H1265" s="111"/>
      <c r="I1265" s="741"/>
      <c r="J1265" s="522"/>
      <c r="K1265" s="901">
        <v>35000</v>
      </c>
      <c r="L1265" s="905">
        <f t="shared" si="61"/>
        <v>9558867</v>
      </c>
    </row>
    <row r="1266" spans="1:12" ht="18" customHeight="1" x14ac:dyDescent="0.15">
      <c r="A1266" s="880"/>
      <c r="B1266" s="883"/>
      <c r="C1266" s="884">
        <v>44377</v>
      </c>
      <c r="D1266" s="859" t="s">
        <v>2622</v>
      </c>
      <c r="E1266" s="722"/>
      <c r="F1266" s="886">
        <v>211</v>
      </c>
      <c r="G1266" s="110" t="s">
        <v>3188</v>
      </c>
      <c r="H1266" s="111" t="s">
        <v>3189</v>
      </c>
      <c r="I1266" s="741"/>
      <c r="J1266" s="522">
        <v>33000</v>
      </c>
      <c r="K1266" s="901"/>
      <c r="L1266" s="905">
        <f t="shared" si="61"/>
        <v>9525867</v>
      </c>
    </row>
    <row r="1267" spans="1:12" ht="18" customHeight="1" x14ac:dyDescent="0.15">
      <c r="A1267" s="880"/>
      <c r="B1267" s="883"/>
      <c r="C1267" s="884">
        <v>44377</v>
      </c>
      <c r="D1267" s="859" t="s">
        <v>2625</v>
      </c>
      <c r="E1267" s="722"/>
      <c r="F1267" s="886">
        <v>231</v>
      </c>
      <c r="G1267" s="110"/>
      <c r="H1267" s="111" t="s">
        <v>3190</v>
      </c>
      <c r="I1267" s="741"/>
      <c r="J1267" s="522">
        <v>550</v>
      </c>
      <c r="K1267" s="901"/>
      <c r="L1267" s="905">
        <f t="shared" si="61"/>
        <v>9525317</v>
      </c>
    </row>
    <row r="1268" spans="1:12" ht="18" customHeight="1" x14ac:dyDescent="0.15">
      <c r="A1268" s="880"/>
      <c r="B1268" s="883"/>
      <c r="C1268" s="884">
        <v>44389</v>
      </c>
      <c r="D1268" s="858" t="s">
        <v>2561</v>
      </c>
      <c r="E1268" s="722"/>
      <c r="F1268" s="886">
        <v>131</v>
      </c>
      <c r="G1268" s="110" t="s">
        <v>3206</v>
      </c>
      <c r="H1268" s="111"/>
      <c r="I1268" s="741"/>
      <c r="J1268" s="522"/>
      <c r="K1268" s="901">
        <v>40000</v>
      </c>
      <c r="L1268" s="905">
        <f t="shared" si="61"/>
        <v>9565317</v>
      </c>
    </row>
    <row r="1269" spans="1:12" ht="18" customHeight="1" x14ac:dyDescent="0.15">
      <c r="A1269" s="880">
        <v>35</v>
      </c>
      <c r="B1269" s="883"/>
      <c r="C1269" s="884">
        <v>44398</v>
      </c>
      <c r="D1269" s="858" t="s">
        <v>3207</v>
      </c>
      <c r="E1269" s="722"/>
      <c r="F1269" s="952">
        <v>111</v>
      </c>
      <c r="G1269" s="110" t="s">
        <v>409</v>
      </c>
      <c r="H1269" s="111" t="s">
        <v>3208</v>
      </c>
      <c r="I1269" s="741"/>
      <c r="J1269" s="522"/>
      <c r="K1269" s="901">
        <v>2000</v>
      </c>
      <c r="L1269" s="905">
        <f t="shared" si="61"/>
        <v>9567317</v>
      </c>
    </row>
    <row r="1270" spans="1:12" ht="18" customHeight="1" x14ac:dyDescent="0.15">
      <c r="A1270" s="880"/>
      <c r="B1270" s="883"/>
      <c r="C1270" s="884">
        <v>44398</v>
      </c>
      <c r="D1270" s="858" t="s">
        <v>3209</v>
      </c>
      <c r="E1270" s="722"/>
      <c r="F1270" s="952">
        <v>141</v>
      </c>
      <c r="G1270" s="110" t="s">
        <v>409</v>
      </c>
      <c r="H1270" s="111" t="s">
        <v>3208</v>
      </c>
      <c r="I1270" s="741"/>
      <c r="J1270" s="522"/>
      <c r="K1270" s="901">
        <v>10000</v>
      </c>
      <c r="L1270" s="905">
        <f t="shared" si="61"/>
        <v>9577317</v>
      </c>
    </row>
    <row r="1271" spans="1:12" ht="18" customHeight="1" x14ac:dyDescent="0.15">
      <c r="A1271" s="880"/>
      <c r="B1271" s="883"/>
      <c r="C1271" s="884">
        <v>44398</v>
      </c>
      <c r="D1271" s="858" t="s">
        <v>762</v>
      </c>
      <c r="E1271" s="722"/>
      <c r="F1271" s="952">
        <v>151</v>
      </c>
      <c r="G1271" s="110" t="s">
        <v>3210</v>
      </c>
      <c r="H1271" s="111" t="s">
        <v>3211</v>
      </c>
      <c r="I1271" s="741"/>
      <c r="J1271" s="522"/>
      <c r="K1271" s="901">
        <v>10000</v>
      </c>
      <c r="L1271" s="905">
        <f t="shared" si="61"/>
        <v>9587317</v>
      </c>
    </row>
    <row r="1272" spans="1:12" ht="18" customHeight="1" x14ac:dyDescent="0.15">
      <c r="A1272" s="880"/>
      <c r="B1272" s="883"/>
      <c r="C1272" s="884">
        <v>44413</v>
      </c>
      <c r="D1272" s="859" t="s">
        <v>2622</v>
      </c>
      <c r="E1272" s="722"/>
      <c r="F1272" s="952">
        <v>211</v>
      </c>
      <c r="G1272" s="110" t="s">
        <v>3212</v>
      </c>
      <c r="H1272" s="111" t="s">
        <v>3213</v>
      </c>
      <c r="I1272" s="741"/>
      <c r="J1272" s="522">
        <v>30000</v>
      </c>
      <c r="K1272" s="901"/>
      <c r="L1272" s="905">
        <f t="shared" si="61"/>
        <v>9557317</v>
      </c>
    </row>
    <row r="1273" spans="1:12" ht="18" customHeight="1" x14ac:dyDescent="0.15">
      <c r="A1273" s="880"/>
      <c r="B1273" s="883"/>
      <c r="C1273" s="884">
        <v>44413</v>
      </c>
      <c r="D1273" s="859" t="s">
        <v>2625</v>
      </c>
      <c r="E1273" s="722"/>
      <c r="F1273" s="952">
        <v>231</v>
      </c>
      <c r="G1273" s="110"/>
      <c r="H1273" s="111" t="s">
        <v>2867</v>
      </c>
      <c r="I1273" s="741"/>
      <c r="J1273" s="522">
        <v>550</v>
      </c>
      <c r="K1273" s="901"/>
      <c r="L1273" s="905">
        <f t="shared" si="61"/>
        <v>9556767</v>
      </c>
    </row>
    <row r="1274" spans="1:12" ht="18" customHeight="1" x14ac:dyDescent="0.15">
      <c r="A1274" s="880"/>
      <c r="B1274" s="883"/>
      <c r="C1274" s="884">
        <v>44422</v>
      </c>
      <c r="D1274" s="858" t="s">
        <v>2561</v>
      </c>
      <c r="E1274" s="722"/>
      <c r="F1274" s="952">
        <v>131</v>
      </c>
      <c r="G1274" s="110" t="s">
        <v>3216</v>
      </c>
      <c r="H1274" s="111"/>
      <c r="I1274" s="741"/>
      <c r="J1274" s="522"/>
      <c r="K1274" s="901">
        <v>10000</v>
      </c>
      <c r="L1274" s="905">
        <f t="shared" si="61"/>
        <v>9566767</v>
      </c>
    </row>
    <row r="1275" spans="1:12" ht="18" customHeight="1" x14ac:dyDescent="0.15">
      <c r="A1275" s="880"/>
      <c r="B1275" s="883"/>
      <c r="C1275" s="884">
        <v>44424</v>
      </c>
      <c r="D1275" s="858" t="s">
        <v>2604</v>
      </c>
      <c r="E1275" s="722"/>
      <c r="F1275" s="952">
        <v>161</v>
      </c>
      <c r="G1275" s="110"/>
      <c r="H1275" s="111" t="s">
        <v>3218</v>
      </c>
      <c r="I1275" s="741"/>
      <c r="J1275" s="522"/>
      <c r="K1275" s="901">
        <v>48</v>
      </c>
      <c r="L1275" s="905">
        <f t="shared" si="61"/>
        <v>9566815</v>
      </c>
    </row>
    <row r="1276" spans="1:12" ht="18" customHeight="1" x14ac:dyDescent="0.15">
      <c r="A1276" s="880"/>
      <c r="B1276" s="883"/>
      <c r="C1276" s="884">
        <v>44424</v>
      </c>
      <c r="D1276" s="859" t="s">
        <v>2757</v>
      </c>
      <c r="E1276" s="722"/>
      <c r="F1276" s="952">
        <v>251</v>
      </c>
      <c r="G1276" s="110" t="s">
        <v>3219</v>
      </c>
      <c r="H1276" s="111" t="s">
        <v>3220</v>
      </c>
      <c r="I1276" s="741"/>
      <c r="J1276" s="522">
        <v>10000</v>
      </c>
      <c r="K1276" s="901"/>
      <c r="L1276" s="905">
        <f t="shared" si="61"/>
        <v>9556815</v>
      </c>
    </row>
    <row r="1277" spans="1:12" ht="18" customHeight="1" x14ac:dyDescent="0.15">
      <c r="A1277" s="880"/>
      <c r="B1277" s="883"/>
      <c r="C1277" s="884">
        <v>44424</v>
      </c>
      <c r="D1277" s="859" t="s">
        <v>2625</v>
      </c>
      <c r="E1277" s="722"/>
      <c r="F1277" s="952">
        <v>231</v>
      </c>
      <c r="G1277" s="110"/>
      <c r="H1277" s="111" t="s">
        <v>3217</v>
      </c>
      <c r="I1277" s="741"/>
      <c r="J1277" s="522">
        <v>330</v>
      </c>
      <c r="K1277" s="901"/>
      <c r="L1277" s="905">
        <f t="shared" si="61"/>
        <v>9556485</v>
      </c>
    </row>
    <row r="1278" spans="1:12" ht="18" customHeight="1" x14ac:dyDescent="0.15">
      <c r="A1278" s="880"/>
      <c r="B1278" s="883"/>
      <c r="C1278" s="884">
        <v>44494</v>
      </c>
      <c r="D1278" s="858" t="s">
        <v>2561</v>
      </c>
      <c r="E1278" s="722"/>
      <c r="F1278" s="952">
        <v>131</v>
      </c>
      <c r="G1278" s="110" t="s">
        <v>3221</v>
      </c>
      <c r="H1278" s="111"/>
      <c r="I1278" s="741"/>
      <c r="J1278" s="522"/>
      <c r="K1278" s="901">
        <v>20000</v>
      </c>
      <c r="L1278" s="905">
        <f t="shared" si="61"/>
        <v>9576485</v>
      </c>
    </row>
    <row r="1279" spans="1:12" ht="18" customHeight="1" x14ac:dyDescent="0.15">
      <c r="A1279" s="880">
        <v>33</v>
      </c>
      <c r="B1279" s="883"/>
      <c r="C1279" s="884">
        <v>44505</v>
      </c>
      <c r="D1279" s="858" t="s">
        <v>2592</v>
      </c>
      <c r="E1279" s="722"/>
      <c r="F1279" s="952">
        <v>111</v>
      </c>
      <c r="G1279" s="110" t="s">
        <v>409</v>
      </c>
      <c r="H1279" s="111" t="s">
        <v>3227</v>
      </c>
      <c r="I1279" s="741"/>
      <c r="J1279" s="522"/>
      <c r="K1279" s="901">
        <v>3200</v>
      </c>
      <c r="L1279" s="905">
        <f t="shared" si="61"/>
        <v>9579685</v>
      </c>
    </row>
    <row r="1280" spans="1:12" ht="18" customHeight="1" x14ac:dyDescent="0.15">
      <c r="B1280" s="883"/>
      <c r="C1280" s="884">
        <v>44505</v>
      </c>
      <c r="D1280" s="858" t="s">
        <v>2813</v>
      </c>
      <c r="E1280" s="722"/>
      <c r="F1280" s="952">
        <v>141</v>
      </c>
      <c r="G1280" s="110" t="s">
        <v>409</v>
      </c>
      <c r="H1280" s="111" t="s">
        <v>3227</v>
      </c>
      <c r="I1280" s="741"/>
      <c r="J1280" s="522"/>
      <c r="K1280" s="901">
        <v>50000</v>
      </c>
      <c r="L1280" s="905">
        <f t="shared" si="61"/>
        <v>9629685</v>
      </c>
    </row>
    <row r="1281" spans="1:15" ht="18" customHeight="1" x14ac:dyDescent="0.15">
      <c r="A1281" s="880">
        <v>32</v>
      </c>
      <c r="B1281" s="883"/>
      <c r="C1281" s="884">
        <v>44505</v>
      </c>
      <c r="D1281" s="858" t="s">
        <v>2592</v>
      </c>
      <c r="E1281" s="722"/>
      <c r="F1281" s="952">
        <v>111</v>
      </c>
      <c r="G1281" s="110" t="s">
        <v>409</v>
      </c>
      <c r="H1281" s="111" t="s">
        <v>3225</v>
      </c>
      <c r="I1281" s="741"/>
      <c r="J1281" s="522"/>
      <c r="K1281" s="901">
        <v>6400</v>
      </c>
      <c r="L1281" s="905">
        <f t="shared" si="61"/>
        <v>9636085</v>
      </c>
    </row>
    <row r="1282" spans="1:15" ht="18" customHeight="1" x14ac:dyDescent="0.15">
      <c r="A1282" s="880"/>
      <c r="B1282" s="883"/>
      <c r="C1282" s="884">
        <v>44505</v>
      </c>
      <c r="D1282" s="858" t="s">
        <v>2594</v>
      </c>
      <c r="E1282" s="722"/>
      <c r="F1282" s="952">
        <v>141</v>
      </c>
      <c r="G1282" s="110" t="s">
        <v>409</v>
      </c>
      <c r="H1282" s="111" t="s">
        <v>3225</v>
      </c>
      <c r="I1282" s="741"/>
      <c r="J1282" s="522"/>
      <c r="K1282" s="901">
        <v>50000</v>
      </c>
      <c r="L1282" s="905">
        <f>IF(C1282="","",L1281+K1282-J1282)</f>
        <v>9686085</v>
      </c>
    </row>
    <row r="1283" spans="1:15" ht="18" customHeight="1" x14ac:dyDescent="0.15">
      <c r="A1283" s="880">
        <v>23</v>
      </c>
      <c r="B1283" s="883"/>
      <c r="C1283" s="884">
        <v>44510</v>
      </c>
      <c r="D1283" s="858" t="s">
        <v>2592</v>
      </c>
      <c r="E1283" s="722"/>
      <c r="F1283" s="952">
        <v>111</v>
      </c>
      <c r="G1283" s="110" t="s">
        <v>446</v>
      </c>
      <c r="H1283" s="111" t="s">
        <v>3226</v>
      </c>
      <c r="I1283" s="741"/>
      <c r="J1283" s="522"/>
      <c r="K1283" s="901">
        <v>75800</v>
      </c>
      <c r="L1283" s="905">
        <f>IF(C1283="","",L1282+K1283-J1283)</f>
        <v>9761885</v>
      </c>
    </row>
    <row r="1284" spans="1:15" ht="18" customHeight="1" x14ac:dyDescent="0.15">
      <c r="A1284" s="880"/>
      <c r="B1284" s="883"/>
      <c r="C1284" s="884">
        <v>44510</v>
      </c>
      <c r="D1284" s="858" t="s">
        <v>2594</v>
      </c>
      <c r="E1284" s="722"/>
      <c r="F1284" s="952">
        <v>141</v>
      </c>
      <c r="G1284" s="110" t="s">
        <v>446</v>
      </c>
      <c r="H1284" s="111" t="s">
        <v>3226</v>
      </c>
      <c r="I1284" s="741"/>
      <c r="J1284" s="522"/>
      <c r="K1284" s="901">
        <v>30000</v>
      </c>
      <c r="L1284" s="905">
        <f t="shared" ref="L1284:L1320" si="62">IF(C1284="","",L1283+K1284-J1284)</f>
        <v>9791885</v>
      </c>
    </row>
    <row r="1285" spans="1:15" ht="18" customHeight="1" x14ac:dyDescent="0.15">
      <c r="A1285" s="880"/>
      <c r="B1285" s="883"/>
      <c r="C1285" s="884">
        <v>44519</v>
      </c>
      <c r="D1285" s="858" t="s">
        <v>2561</v>
      </c>
      <c r="E1285" s="722"/>
      <c r="F1285" s="952">
        <v>131</v>
      </c>
      <c r="G1285" s="110" t="s">
        <v>325</v>
      </c>
      <c r="H1285" s="111"/>
      <c r="I1285" s="741"/>
      <c r="J1285" s="522"/>
      <c r="K1285" s="901">
        <v>140000</v>
      </c>
      <c r="L1285" s="905">
        <f t="shared" si="62"/>
        <v>9931885</v>
      </c>
    </row>
    <row r="1286" spans="1:15" ht="18" customHeight="1" x14ac:dyDescent="0.15">
      <c r="A1286" s="917">
        <v>39</v>
      </c>
      <c r="B1286" s="1070"/>
      <c r="C1286" s="919">
        <v>44540</v>
      </c>
      <c r="D1286" s="858" t="s">
        <v>2592</v>
      </c>
      <c r="E1286" s="722"/>
      <c r="F1286" s="1047">
        <v>111</v>
      </c>
      <c r="G1286" s="110" t="s">
        <v>2728</v>
      </c>
      <c r="H1286" s="111" t="s">
        <v>3282</v>
      </c>
      <c r="I1286" s="741"/>
      <c r="J1286" s="522"/>
      <c r="K1286" s="921">
        <v>4000</v>
      </c>
      <c r="L1286" s="922">
        <f t="shared" si="62"/>
        <v>9935885</v>
      </c>
    </row>
    <row r="1287" spans="1:15" ht="18" customHeight="1" x14ac:dyDescent="0.15">
      <c r="A1287" s="1075"/>
      <c r="B1287" s="1076"/>
      <c r="C1287" s="1077">
        <v>44540</v>
      </c>
      <c r="D1287" s="1073" t="s">
        <v>2813</v>
      </c>
      <c r="E1287" s="1078"/>
      <c r="F1287" s="1079">
        <v>141</v>
      </c>
      <c r="G1287" s="875" t="s">
        <v>2728</v>
      </c>
      <c r="H1287" s="2" t="s">
        <v>3282</v>
      </c>
      <c r="I1287" s="1080"/>
      <c r="J1287" s="1081"/>
      <c r="K1287" s="1082">
        <v>50000</v>
      </c>
      <c r="L1287" s="1074">
        <f t="shared" si="62"/>
        <v>9985885</v>
      </c>
      <c r="O1287" s="1083"/>
    </row>
    <row r="1288" spans="1:15" ht="18" customHeight="1" x14ac:dyDescent="0.15">
      <c r="A1288" s="896">
        <v>71</v>
      </c>
      <c r="B1288" s="1060"/>
      <c r="C1288" s="885">
        <v>44573</v>
      </c>
      <c r="D1288" s="1071" t="s">
        <v>2594</v>
      </c>
      <c r="E1288" s="711"/>
      <c r="F1288" s="1072">
        <v>141</v>
      </c>
      <c r="G1288" s="56" t="s">
        <v>142</v>
      </c>
      <c r="H1288" s="17" t="s">
        <v>3286</v>
      </c>
      <c r="I1288" s="739" t="s">
        <v>2607</v>
      </c>
      <c r="J1288" s="517"/>
      <c r="K1288" s="965">
        <v>10000</v>
      </c>
      <c r="L1288" s="906">
        <f t="shared" si="62"/>
        <v>9995885</v>
      </c>
    </row>
    <row r="1289" spans="1:15" ht="18" customHeight="1" x14ac:dyDescent="0.15">
      <c r="A1289" s="880"/>
      <c r="B1289" s="883"/>
      <c r="C1289" s="884">
        <v>44601</v>
      </c>
      <c r="D1289" s="859" t="s">
        <v>2705</v>
      </c>
      <c r="E1289" s="722"/>
      <c r="F1289" s="952">
        <v>241</v>
      </c>
      <c r="G1289" s="110" t="s">
        <v>4</v>
      </c>
      <c r="H1289" s="111"/>
      <c r="I1289" s="741"/>
      <c r="J1289" s="522">
        <v>190000</v>
      </c>
      <c r="K1289" s="901"/>
      <c r="L1289" s="905">
        <f t="shared" si="62"/>
        <v>9805885</v>
      </c>
    </row>
    <row r="1290" spans="1:15" ht="18" customHeight="1" x14ac:dyDescent="0.15">
      <c r="A1290" s="880"/>
      <c r="B1290" s="883"/>
      <c r="C1290" s="884">
        <v>44601</v>
      </c>
      <c r="D1290" s="859" t="s">
        <v>2625</v>
      </c>
      <c r="E1290" s="722"/>
      <c r="F1290" s="952">
        <v>231</v>
      </c>
      <c r="G1290" s="110"/>
      <c r="H1290" s="111" t="s">
        <v>2867</v>
      </c>
      <c r="I1290" s="741"/>
      <c r="J1290" s="522">
        <v>440</v>
      </c>
      <c r="K1290" s="901"/>
      <c r="L1290" s="905">
        <f t="shared" si="62"/>
        <v>9805445</v>
      </c>
    </row>
    <row r="1291" spans="1:15" ht="18" customHeight="1" x14ac:dyDescent="0.15">
      <c r="A1291" s="880"/>
      <c r="B1291" s="883"/>
      <c r="C1291" s="884">
        <v>44613</v>
      </c>
      <c r="D1291" s="858" t="s">
        <v>2604</v>
      </c>
      <c r="E1291" s="722"/>
      <c r="F1291" s="952">
        <v>161</v>
      </c>
      <c r="G1291" s="110"/>
      <c r="H1291" s="111" t="s">
        <v>3112</v>
      </c>
      <c r="I1291" s="741"/>
      <c r="J1291" s="522"/>
      <c r="K1291" s="901">
        <v>50</v>
      </c>
      <c r="L1291" s="905">
        <f t="shared" si="62"/>
        <v>9805495</v>
      </c>
    </row>
    <row r="1292" spans="1:15" ht="18" customHeight="1" x14ac:dyDescent="0.15">
      <c r="A1292" s="880">
        <v>31</v>
      </c>
      <c r="B1292" s="883"/>
      <c r="C1292" s="884">
        <v>44617</v>
      </c>
      <c r="D1292" s="858" t="s">
        <v>2592</v>
      </c>
      <c r="E1292" s="722"/>
      <c r="F1292" s="952">
        <v>111</v>
      </c>
      <c r="G1292" s="110" t="s">
        <v>142</v>
      </c>
      <c r="H1292" s="111" t="s">
        <v>3303</v>
      </c>
      <c r="I1292" s="741"/>
      <c r="J1292" s="522"/>
      <c r="K1292" s="901">
        <v>10400</v>
      </c>
      <c r="L1292" s="905">
        <f t="shared" si="62"/>
        <v>9815895</v>
      </c>
    </row>
    <row r="1293" spans="1:15" ht="18" customHeight="1" x14ac:dyDescent="0.15">
      <c r="A1293" s="880"/>
      <c r="B1293" s="883"/>
      <c r="C1293" s="884">
        <v>44617</v>
      </c>
      <c r="D1293" s="858" t="s">
        <v>2594</v>
      </c>
      <c r="E1293" s="722"/>
      <c r="F1293" s="952">
        <v>141</v>
      </c>
      <c r="G1293" s="110" t="s">
        <v>142</v>
      </c>
      <c r="H1293" s="111" t="s">
        <v>3303</v>
      </c>
      <c r="I1293" s="741"/>
      <c r="J1293" s="522"/>
      <c r="K1293" s="901">
        <v>30000</v>
      </c>
      <c r="L1293" s="905">
        <f>IF(C1293="","",L1292+K1293-J1293)</f>
        <v>9845895</v>
      </c>
    </row>
    <row r="1294" spans="1:15" ht="18" customHeight="1" x14ac:dyDescent="0.15">
      <c r="A1294" s="880"/>
      <c r="B1294" s="883"/>
      <c r="C1294" s="884">
        <v>44620</v>
      </c>
      <c r="D1294" s="859" t="s">
        <v>3306</v>
      </c>
      <c r="E1294" s="722"/>
      <c r="F1294" s="952">
        <v>252</v>
      </c>
      <c r="G1294" s="110" t="s">
        <v>2574</v>
      </c>
      <c r="H1294" s="111" t="s">
        <v>3307</v>
      </c>
      <c r="I1294" s="741"/>
      <c r="J1294" s="522">
        <v>125000</v>
      </c>
      <c r="K1294" s="901"/>
      <c r="L1294" s="905">
        <f>IF(C1294="","",L1293+K1294-J1294)</f>
        <v>9720895</v>
      </c>
    </row>
    <row r="1295" spans="1:15" ht="18" customHeight="1" x14ac:dyDescent="0.15">
      <c r="A1295" s="880"/>
      <c r="B1295" s="883"/>
      <c r="C1295" s="884">
        <v>44620</v>
      </c>
      <c r="D1295" s="859" t="s">
        <v>2625</v>
      </c>
      <c r="E1295" s="722"/>
      <c r="F1295" s="952">
        <v>231</v>
      </c>
      <c r="G1295" s="110"/>
      <c r="H1295" s="111" t="s">
        <v>2867</v>
      </c>
      <c r="I1295" s="741"/>
      <c r="J1295" s="522">
        <v>440</v>
      </c>
      <c r="K1295" s="901"/>
      <c r="L1295" s="905">
        <f t="shared" si="62"/>
        <v>9720455</v>
      </c>
    </row>
    <row r="1296" spans="1:15" ht="18" customHeight="1" x14ac:dyDescent="0.15">
      <c r="A1296" s="880">
        <v>40</v>
      </c>
      <c r="B1296" s="883"/>
      <c r="C1296" s="884">
        <v>44621</v>
      </c>
      <c r="D1296" s="858" t="s">
        <v>2592</v>
      </c>
      <c r="E1296" s="722"/>
      <c r="F1296" s="952">
        <v>112</v>
      </c>
      <c r="G1296" s="110" t="s">
        <v>142</v>
      </c>
      <c r="H1296" s="111" t="s">
        <v>3304</v>
      </c>
      <c r="I1296" s="741" t="s">
        <v>2538</v>
      </c>
      <c r="J1296" s="522"/>
      <c r="K1296" s="901">
        <v>2800</v>
      </c>
      <c r="L1296" s="905">
        <f t="shared" si="62"/>
        <v>9723255</v>
      </c>
    </row>
    <row r="1297" spans="1:12" ht="18" customHeight="1" x14ac:dyDescent="0.15">
      <c r="A1297" s="880"/>
      <c r="B1297" s="883"/>
      <c r="C1297" s="884">
        <v>44621</v>
      </c>
      <c r="D1297" s="858" t="s">
        <v>2813</v>
      </c>
      <c r="E1297" s="722"/>
      <c r="F1297" s="952">
        <v>141</v>
      </c>
      <c r="G1297" s="110" t="s">
        <v>142</v>
      </c>
      <c r="H1297" s="111" t="s">
        <v>3304</v>
      </c>
      <c r="I1297" s="741" t="s">
        <v>8</v>
      </c>
      <c r="J1297" s="522"/>
      <c r="K1297" s="901">
        <v>10000</v>
      </c>
      <c r="L1297" s="905">
        <f t="shared" si="62"/>
        <v>9733255</v>
      </c>
    </row>
    <row r="1298" spans="1:12" ht="18" customHeight="1" x14ac:dyDescent="0.15">
      <c r="A1298" s="880"/>
      <c r="B1298" s="883"/>
      <c r="C1298" s="884">
        <v>44621</v>
      </c>
      <c r="D1298" s="858" t="s">
        <v>762</v>
      </c>
      <c r="E1298" s="722"/>
      <c r="F1298" s="952">
        <v>151</v>
      </c>
      <c r="G1298" s="110" t="s">
        <v>32</v>
      </c>
      <c r="H1298" s="111" t="s">
        <v>3305</v>
      </c>
      <c r="I1298" s="741"/>
      <c r="J1298" s="522"/>
      <c r="K1298" s="901">
        <v>10000</v>
      </c>
      <c r="L1298" s="905">
        <f t="shared" si="62"/>
        <v>9743255</v>
      </c>
    </row>
    <row r="1299" spans="1:12" ht="18" customHeight="1" x14ac:dyDescent="0.15">
      <c r="A1299" s="880"/>
      <c r="B1299" s="883"/>
      <c r="C1299" s="884">
        <v>44627</v>
      </c>
      <c r="D1299" s="858" t="s">
        <v>3177</v>
      </c>
      <c r="E1299" s="722"/>
      <c r="F1299" s="952">
        <v>152</v>
      </c>
      <c r="G1299" s="110" t="s">
        <v>4</v>
      </c>
      <c r="H1299" s="111"/>
      <c r="I1299" s="741"/>
      <c r="J1299" s="522"/>
      <c r="K1299" s="901">
        <v>125000</v>
      </c>
      <c r="L1299" s="905">
        <f t="shared" si="62"/>
        <v>9868255</v>
      </c>
    </row>
    <row r="1300" spans="1:12" ht="18" customHeight="1" x14ac:dyDescent="0.15">
      <c r="A1300" s="880"/>
      <c r="B1300" s="883"/>
      <c r="C1300" s="884">
        <v>44633</v>
      </c>
      <c r="D1300" s="858" t="s">
        <v>762</v>
      </c>
      <c r="E1300" s="722"/>
      <c r="F1300" s="952">
        <v>151</v>
      </c>
      <c r="G1300" s="110"/>
      <c r="H1300" s="111" t="s">
        <v>3308</v>
      </c>
      <c r="I1300" s="741"/>
      <c r="J1300" s="522"/>
      <c r="K1300" s="901">
        <v>24000</v>
      </c>
      <c r="L1300" s="905">
        <f t="shared" si="62"/>
        <v>9892255</v>
      </c>
    </row>
    <row r="1301" spans="1:12" ht="18.75" customHeight="1" x14ac:dyDescent="0.15">
      <c r="A1301" s="880">
        <v>37</v>
      </c>
      <c r="B1301" s="883"/>
      <c r="C1301" s="884">
        <v>44637</v>
      </c>
      <c r="D1301" s="858" t="s">
        <v>2592</v>
      </c>
      <c r="E1301" s="722"/>
      <c r="F1301" s="952">
        <v>112</v>
      </c>
      <c r="G1301" s="110" t="s">
        <v>142</v>
      </c>
      <c r="H1301" s="111" t="s">
        <v>3309</v>
      </c>
      <c r="I1301" s="741" t="s">
        <v>2538</v>
      </c>
      <c r="J1301" s="522"/>
      <c r="K1301" s="901">
        <v>6400</v>
      </c>
      <c r="L1301" s="905">
        <f t="shared" si="62"/>
        <v>9898655</v>
      </c>
    </row>
    <row r="1302" spans="1:12" ht="18.75" customHeight="1" x14ac:dyDescent="0.15">
      <c r="A1302" s="880"/>
      <c r="B1302" s="883"/>
      <c r="C1302" s="884">
        <v>44637</v>
      </c>
      <c r="D1302" s="858" t="s">
        <v>2594</v>
      </c>
      <c r="E1302" s="722"/>
      <c r="F1302" s="952">
        <v>141</v>
      </c>
      <c r="G1302" s="110" t="s">
        <v>142</v>
      </c>
      <c r="H1302" s="111" t="s">
        <v>3309</v>
      </c>
      <c r="I1302" s="741" t="s">
        <v>8</v>
      </c>
      <c r="J1302" s="522"/>
      <c r="K1302" s="901">
        <v>10000</v>
      </c>
      <c r="L1302" s="905">
        <f t="shared" si="62"/>
        <v>9908655</v>
      </c>
    </row>
    <row r="1303" spans="1:12" ht="18.75" customHeight="1" x14ac:dyDescent="0.15">
      <c r="A1303" s="880"/>
      <c r="B1303" s="883"/>
      <c r="C1303" s="884">
        <v>44637</v>
      </c>
      <c r="D1303" s="858" t="s">
        <v>3310</v>
      </c>
      <c r="E1303" s="722"/>
      <c r="F1303" s="952">
        <v>151</v>
      </c>
      <c r="G1303" s="110" t="s">
        <v>142</v>
      </c>
      <c r="H1303" s="111" t="s">
        <v>3305</v>
      </c>
      <c r="I1303" s="741"/>
      <c r="J1303" s="522"/>
      <c r="K1303" s="901">
        <v>10000</v>
      </c>
      <c r="L1303" s="905">
        <f t="shared" si="62"/>
        <v>9918655</v>
      </c>
    </row>
    <row r="1304" spans="1:12" ht="18.75" customHeight="1" x14ac:dyDescent="0.15">
      <c r="A1304" s="880"/>
      <c r="B1304" s="883"/>
      <c r="C1304" s="884">
        <v>44637</v>
      </c>
      <c r="D1304" s="859" t="s">
        <v>2866</v>
      </c>
      <c r="E1304" s="722"/>
      <c r="F1304" s="952">
        <v>211</v>
      </c>
      <c r="G1304" s="110" t="s">
        <v>2728</v>
      </c>
      <c r="H1304" s="111" t="s">
        <v>3311</v>
      </c>
      <c r="I1304" s="741"/>
      <c r="J1304" s="522">
        <v>200000</v>
      </c>
      <c r="K1304" s="901"/>
      <c r="L1304" s="905">
        <f t="shared" si="62"/>
        <v>9718655</v>
      </c>
    </row>
    <row r="1305" spans="1:12" ht="18.75" customHeight="1" x14ac:dyDescent="0.15">
      <c r="A1305" s="880"/>
      <c r="B1305" s="883"/>
      <c r="C1305" s="884">
        <v>44637</v>
      </c>
      <c r="D1305" s="1069" t="s">
        <v>2625</v>
      </c>
      <c r="E1305" s="1068"/>
      <c r="F1305" s="952">
        <v>231</v>
      </c>
      <c r="G1305" s="110"/>
      <c r="H1305" s="111" t="s">
        <v>2867</v>
      </c>
      <c r="I1305" s="741"/>
      <c r="J1305" s="522">
        <v>440</v>
      </c>
      <c r="K1305" s="901"/>
      <c r="L1305" s="905">
        <f t="shared" si="62"/>
        <v>9718215</v>
      </c>
    </row>
    <row r="1306" spans="1:12" ht="18.600000000000001" customHeight="1" x14ac:dyDescent="0.15">
      <c r="A1306" s="880"/>
      <c r="B1306" s="883"/>
      <c r="C1306" s="884">
        <v>44637</v>
      </c>
      <c r="D1306" s="1069" t="s">
        <v>3163</v>
      </c>
      <c r="E1306" s="1068"/>
      <c r="F1306" s="952">
        <v>263</v>
      </c>
      <c r="G1306" s="110" t="s">
        <v>4</v>
      </c>
      <c r="H1306" s="111" t="s">
        <v>3828</v>
      </c>
      <c r="I1306" s="741" t="s">
        <v>3826</v>
      </c>
      <c r="J1306" s="522">
        <v>500000</v>
      </c>
      <c r="K1306" s="901"/>
      <c r="L1306" s="905">
        <f t="shared" si="62"/>
        <v>9218215</v>
      </c>
    </row>
    <row r="1307" spans="1:12" ht="18.600000000000001" customHeight="1" x14ac:dyDescent="0.15">
      <c r="A1307" s="880"/>
      <c r="B1307" s="883"/>
      <c r="C1307" s="884">
        <v>44637</v>
      </c>
      <c r="D1307" s="1069" t="s">
        <v>2625</v>
      </c>
      <c r="E1307" s="1068"/>
      <c r="F1307" s="952">
        <v>231</v>
      </c>
      <c r="G1307" s="110"/>
      <c r="H1307" s="111" t="s">
        <v>2867</v>
      </c>
      <c r="I1307" s="741"/>
      <c r="J1307" s="522">
        <v>440</v>
      </c>
      <c r="K1307" s="901"/>
      <c r="L1307" s="905">
        <f t="shared" si="62"/>
        <v>9217775</v>
      </c>
    </row>
    <row r="1308" spans="1:12" ht="18.600000000000001" customHeight="1" x14ac:dyDescent="0.15">
      <c r="A1308" s="880"/>
      <c r="B1308" s="883"/>
      <c r="C1308" s="884">
        <v>44643</v>
      </c>
      <c r="D1308" s="1069" t="s">
        <v>2757</v>
      </c>
      <c r="E1308" s="1068"/>
      <c r="F1308" s="952">
        <v>251</v>
      </c>
      <c r="G1308" s="110" t="s">
        <v>89</v>
      </c>
      <c r="H1308" s="111" t="s">
        <v>3315</v>
      </c>
      <c r="I1308" s="741"/>
      <c r="J1308" s="522">
        <v>24000</v>
      </c>
      <c r="K1308" s="901"/>
      <c r="L1308" s="905">
        <f t="shared" si="62"/>
        <v>9193775</v>
      </c>
    </row>
    <row r="1309" spans="1:12" ht="18.600000000000001" customHeight="1" x14ac:dyDescent="0.15">
      <c r="A1309" s="880"/>
      <c r="B1309" s="883"/>
      <c r="C1309" s="884">
        <v>44643</v>
      </c>
      <c r="D1309" s="1069" t="s">
        <v>2757</v>
      </c>
      <c r="E1309" s="1068"/>
      <c r="F1309" s="952">
        <v>251</v>
      </c>
      <c r="G1309" s="110" t="s">
        <v>32</v>
      </c>
      <c r="H1309" s="111" t="s">
        <v>3314</v>
      </c>
      <c r="I1309" s="741"/>
      <c r="J1309" s="522">
        <v>10000</v>
      </c>
      <c r="K1309" s="901"/>
      <c r="L1309" s="905">
        <f t="shared" si="62"/>
        <v>9183775</v>
      </c>
    </row>
    <row r="1310" spans="1:12" ht="18.600000000000001" customHeight="1" x14ac:dyDescent="0.15">
      <c r="A1310" s="880"/>
      <c r="B1310" s="883"/>
      <c r="C1310" s="884">
        <v>44643</v>
      </c>
      <c r="D1310" s="1069" t="s">
        <v>2625</v>
      </c>
      <c r="E1310" s="1068"/>
      <c r="F1310" s="952">
        <v>231</v>
      </c>
      <c r="G1310" s="110"/>
      <c r="H1310" s="111" t="s">
        <v>2867</v>
      </c>
      <c r="I1310" s="741"/>
      <c r="J1310" s="522">
        <v>275</v>
      </c>
      <c r="K1310" s="901"/>
      <c r="L1310" s="905">
        <f t="shared" si="62"/>
        <v>9183500</v>
      </c>
    </row>
    <row r="1311" spans="1:12" ht="18.600000000000001" customHeight="1" x14ac:dyDescent="0.15">
      <c r="A1311" s="880"/>
      <c r="B1311" s="883"/>
      <c r="C1311" s="884">
        <v>44651</v>
      </c>
      <c r="D1311" s="1069" t="s">
        <v>2757</v>
      </c>
      <c r="E1311" s="1068"/>
      <c r="F1311" s="952">
        <v>251</v>
      </c>
      <c r="G1311" s="110" t="s">
        <v>64</v>
      </c>
      <c r="H1311" s="111" t="s">
        <v>3314</v>
      </c>
      <c r="I1311" s="741"/>
      <c r="J1311" s="522">
        <v>10000</v>
      </c>
      <c r="K1311" s="901"/>
      <c r="L1311" s="905">
        <f t="shared" si="62"/>
        <v>9173500</v>
      </c>
    </row>
    <row r="1312" spans="1:12" ht="18.600000000000001" customHeight="1" thickBot="1" x14ac:dyDescent="0.2">
      <c r="A1312" s="1097"/>
      <c r="B1312" s="1096" t="s">
        <v>3867</v>
      </c>
      <c r="C1312" s="1094">
        <v>44651</v>
      </c>
      <c r="D1312" s="1093" t="s">
        <v>2625</v>
      </c>
      <c r="E1312" s="1092"/>
      <c r="F1312" s="1090">
        <v>231</v>
      </c>
      <c r="G1312" s="1089"/>
      <c r="H1312" s="1088" t="s">
        <v>2867</v>
      </c>
      <c r="I1312" s="1087"/>
      <c r="J1312" s="1086">
        <v>275</v>
      </c>
      <c r="K1312" s="1085"/>
      <c r="L1312" s="1084">
        <f t="shared" si="62"/>
        <v>9173225</v>
      </c>
    </row>
    <row r="1313" spans="1:12" ht="18.600000000000001" customHeight="1" x14ac:dyDescent="0.15">
      <c r="A1313" s="896"/>
      <c r="B1313" s="1060" t="s">
        <v>3285</v>
      </c>
      <c r="C1313" s="885">
        <v>44666</v>
      </c>
      <c r="D1313" s="1099" t="s">
        <v>2625</v>
      </c>
      <c r="E1313" s="1091"/>
      <c r="F1313" s="1072">
        <v>231</v>
      </c>
      <c r="G1313" s="663"/>
      <c r="H1313" s="471" t="s">
        <v>3338</v>
      </c>
      <c r="I1313" s="750"/>
      <c r="J1313" s="644">
        <v>440</v>
      </c>
      <c r="K1313" s="965"/>
      <c r="L1313" s="906">
        <f t="shared" si="62"/>
        <v>9172785</v>
      </c>
    </row>
    <row r="1314" spans="1:12" ht="18.600000000000001" customHeight="1" x14ac:dyDescent="0.15">
      <c r="A1314" s="880"/>
      <c r="B1314" s="883"/>
      <c r="C1314" s="884">
        <v>44688</v>
      </c>
      <c r="D1314" s="1067" t="s">
        <v>2561</v>
      </c>
      <c r="E1314" s="1068"/>
      <c r="F1314" s="952">
        <v>131</v>
      </c>
      <c r="G1314" s="110" t="s">
        <v>28</v>
      </c>
      <c r="H1314" s="111"/>
      <c r="I1314" s="741"/>
      <c r="J1314" s="522"/>
      <c r="K1314" s="901">
        <v>10000</v>
      </c>
      <c r="L1314" s="905">
        <f t="shared" si="62"/>
        <v>9182785</v>
      </c>
    </row>
    <row r="1315" spans="1:12" ht="18.600000000000001" customHeight="1" x14ac:dyDescent="0.15">
      <c r="A1315" s="880"/>
      <c r="B1315" s="883"/>
      <c r="C1315" s="884">
        <v>44688</v>
      </c>
      <c r="D1315" s="1067" t="s">
        <v>2561</v>
      </c>
      <c r="E1315" s="1068"/>
      <c r="F1315" s="952">
        <v>131</v>
      </c>
      <c r="G1315" s="110" t="s">
        <v>89</v>
      </c>
      <c r="H1315" s="111"/>
      <c r="I1315" s="741"/>
      <c r="J1315" s="522"/>
      <c r="K1315" s="901">
        <v>150000</v>
      </c>
      <c r="L1315" s="905">
        <f t="shared" si="62"/>
        <v>9332785</v>
      </c>
    </row>
    <row r="1316" spans="1:12" ht="18.600000000000001" customHeight="1" x14ac:dyDescent="0.15">
      <c r="A1316" s="880"/>
      <c r="B1316" s="883"/>
      <c r="C1316" s="884">
        <v>44691</v>
      </c>
      <c r="D1316" s="1067" t="s">
        <v>2561</v>
      </c>
      <c r="E1316" s="1068"/>
      <c r="F1316" s="952">
        <v>131</v>
      </c>
      <c r="G1316" s="110" t="s">
        <v>3339</v>
      </c>
      <c r="H1316" s="111"/>
      <c r="I1316" s="741"/>
      <c r="J1316" s="522"/>
      <c r="K1316" s="901">
        <v>20000</v>
      </c>
      <c r="L1316" s="905">
        <f t="shared" si="62"/>
        <v>9352785</v>
      </c>
    </row>
    <row r="1317" spans="1:12" ht="18.600000000000001" customHeight="1" x14ac:dyDescent="0.15">
      <c r="A1317" s="880"/>
      <c r="B1317" s="883"/>
      <c r="C1317" s="884">
        <v>44692</v>
      </c>
      <c r="D1317" s="1069" t="s">
        <v>2622</v>
      </c>
      <c r="E1317" s="1068"/>
      <c r="F1317" s="952">
        <v>211</v>
      </c>
      <c r="G1317" s="110" t="s">
        <v>89</v>
      </c>
      <c r="H1317" s="111" t="s">
        <v>3501</v>
      </c>
      <c r="I1317" s="741"/>
      <c r="J1317" s="522">
        <v>200000</v>
      </c>
      <c r="K1317" s="901"/>
      <c r="L1317" s="905">
        <f t="shared" si="62"/>
        <v>9152785</v>
      </c>
    </row>
    <row r="1318" spans="1:12" ht="18.600000000000001" customHeight="1" x14ac:dyDescent="0.15">
      <c r="A1318" s="880"/>
      <c r="B1318" s="883"/>
      <c r="C1318" s="884">
        <v>44692</v>
      </c>
      <c r="D1318" s="1069" t="s">
        <v>2625</v>
      </c>
      <c r="E1318" s="1068"/>
      <c r="F1318" s="952">
        <v>231</v>
      </c>
      <c r="G1318" s="110"/>
      <c r="H1318" s="111" t="s">
        <v>2867</v>
      </c>
      <c r="I1318" s="741"/>
      <c r="J1318" s="522">
        <v>440</v>
      </c>
      <c r="K1318" s="901"/>
      <c r="L1318" s="905">
        <f t="shared" si="62"/>
        <v>9152345</v>
      </c>
    </row>
    <row r="1319" spans="1:12" ht="18.600000000000001" customHeight="1" x14ac:dyDescent="0.15">
      <c r="A1319" s="880"/>
      <c r="B1319" s="883"/>
      <c r="C1319" s="884">
        <v>44692</v>
      </c>
      <c r="D1319" s="1067" t="s">
        <v>2561</v>
      </c>
      <c r="E1319" s="1068"/>
      <c r="F1319" s="952">
        <v>131</v>
      </c>
      <c r="G1319" s="110" t="s">
        <v>2252</v>
      </c>
      <c r="H1319" s="111"/>
      <c r="I1319" s="741"/>
      <c r="J1319" s="522"/>
      <c r="K1319" s="901">
        <v>10000</v>
      </c>
      <c r="L1319" s="905">
        <f t="shared" si="62"/>
        <v>9162345</v>
      </c>
    </row>
    <row r="1320" spans="1:12" ht="18.600000000000001" customHeight="1" x14ac:dyDescent="0.15">
      <c r="A1320" s="880"/>
      <c r="B1320" s="883"/>
      <c r="C1320" s="884">
        <v>44693</v>
      </c>
      <c r="D1320" s="1067" t="s">
        <v>2790</v>
      </c>
      <c r="E1320" s="1068"/>
      <c r="F1320" s="952">
        <v>132</v>
      </c>
      <c r="G1320" s="110" t="s">
        <v>3342</v>
      </c>
      <c r="H1320" s="111"/>
      <c r="I1320" s="741" t="s">
        <v>2538</v>
      </c>
      <c r="J1320" s="522"/>
      <c r="K1320" s="901">
        <v>35000</v>
      </c>
      <c r="L1320" s="905">
        <f t="shared" si="62"/>
        <v>9197345</v>
      </c>
    </row>
    <row r="1321" spans="1:12" ht="18.600000000000001" customHeight="1" x14ac:dyDescent="0.15">
      <c r="A1321" s="880"/>
      <c r="B1321" s="883"/>
      <c r="C1321" s="884">
        <v>44693</v>
      </c>
      <c r="D1321" s="1067" t="s">
        <v>2561</v>
      </c>
      <c r="E1321" s="1068"/>
      <c r="F1321" s="952">
        <v>131</v>
      </c>
      <c r="G1321" s="110" t="s">
        <v>3342</v>
      </c>
      <c r="H1321" s="111"/>
      <c r="I1321" s="741"/>
      <c r="J1321" s="522"/>
      <c r="K1321" s="901">
        <v>35000</v>
      </c>
      <c r="L1321" s="905">
        <f t="shared" ref="L1321:L1384" si="63">IF(C1321="","",L1320+K1321-J1321)</f>
        <v>9232345</v>
      </c>
    </row>
    <row r="1322" spans="1:12" ht="18.600000000000001" customHeight="1" x14ac:dyDescent="0.15">
      <c r="A1322" s="880"/>
      <c r="B1322" s="883"/>
      <c r="C1322" s="884">
        <v>44697</v>
      </c>
      <c r="D1322" s="1067" t="s">
        <v>2561</v>
      </c>
      <c r="E1322" s="1068"/>
      <c r="F1322" s="886">
        <v>131</v>
      </c>
      <c r="G1322" s="110" t="s">
        <v>2569</v>
      </c>
      <c r="H1322" s="111"/>
      <c r="I1322" s="741"/>
      <c r="J1322" s="522"/>
      <c r="K1322" s="901">
        <v>40000</v>
      </c>
      <c r="L1322" s="905">
        <f t="shared" si="63"/>
        <v>9272345</v>
      </c>
    </row>
    <row r="1323" spans="1:12" ht="18.600000000000001" customHeight="1" x14ac:dyDescent="0.15">
      <c r="A1323" s="880"/>
      <c r="B1323" s="883"/>
      <c r="C1323" s="884">
        <v>44698</v>
      </c>
      <c r="D1323" s="1067" t="s">
        <v>762</v>
      </c>
      <c r="E1323" s="1068"/>
      <c r="F1323" s="886">
        <v>151</v>
      </c>
      <c r="G1323" s="110" t="s">
        <v>26</v>
      </c>
      <c r="H1323" s="111" t="s">
        <v>3343</v>
      </c>
      <c r="I1323" s="741"/>
      <c r="J1323" s="522"/>
      <c r="K1323" s="901">
        <v>100000</v>
      </c>
      <c r="L1323" s="905">
        <f t="shared" si="63"/>
        <v>9372345</v>
      </c>
    </row>
    <row r="1324" spans="1:12" ht="18.600000000000001" customHeight="1" x14ac:dyDescent="0.15">
      <c r="A1324" s="880"/>
      <c r="B1324" s="883"/>
      <c r="C1324" s="884">
        <v>44699</v>
      </c>
      <c r="D1324" s="1067" t="s">
        <v>2561</v>
      </c>
      <c r="E1324" s="1068"/>
      <c r="F1324" s="886">
        <v>131</v>
      </c>
      <c r="G1324" s="110" t="s">
        <v>2568</v>
      </c>
      <c r="H1324" s="111"/>
      <c r="I1324" s="741"/>
      <c r="J1324" s="522"/>
      <c r="K1324" s="901">
        <v>20000</v>
      </c>
      <c r="L1324" s="905">
        <f t="shared" si="63"/>
        <v>9392345</v>
      </c>
    </row>
    <row r="1325" spans="1:12" ht="18.600000000000001" customHeight="1" x14ac:dyDescent="0.15">
      <c r="A1325" s="880"/>
      <c r="B1325" s="883"/>
      <c r="C1325" s="884">
        <v>44700</v>
      </c>
      <c r="D1325" s="1067" t="s">
        <v>2561</v>
      </c>
      <c r="E1325" s="1068"/>
      <c r="F1325" s="886">
        <v>131</v>
      </c>
      <c r="G1325" s="110" t="s">
        <v>2244</v>
      </c>
      <c r="H1325" s="111"/>
      <c r="I1325" s="741"/>
      <c r="J1325" s="522"/>
      <c r="K1325" s="901">
        <v>20000</v>
      </c>
      <c r="L1325" s="905">
        <f t="shared" si="63"/>
        <v>9412345</v>
      </c>
    </row>
    <row r="1326" spans="1:12" ht="18.600000000000001" customHeight="1" x14ac:dyDescent="0.15">
      <c r="A1326" s="880"/>
      <c r="B1326" s="883"/>
      <c r="C1326" s="884">
        <v>44701</v>
      </c>
      <c r="D1326" s="1067" t="s">
        <v>2590</v>
      </c>
      <c r="E1326" s="1068"/>
      <c r="F1326" s="886">
        <v>132</v>
      </c>
      <c r="G1326" s="110" t="s">
        <v>73</v>
      </c>
      <c r="H1326" s="111"/>
      <c r="I1326" s="741" t="s">
        <v>2538</v>
      </c>
      <c r="J1326" s="522"/>
      <c r="K1326" s="901">
        <v>40000</v>
      </c>
      <c r="L1326" s="905">
        <f t="shared" si="63"/>
        <v>9452345</v>
      </c>
    </row>
    <row r="1327" spans="1:12" ht="18.600000000000001" customHeight="1" x14ac:dyDescent="0.15">
      <c r="A1327" s="880"/>
      <c r="B1327" s="883"/>
      <c r="C1327" s="884">
        <v>44701</v>
      </c>
      <c r="D1327" s="1067" t="s">
        <v>2561</v>
      </c>
      <c r="E1327" s="1068"/>
      <c r="F1327" s="886">
        <v>131</v>
      </c>
      <c r="G1327" s="110" t="s">
        <v>73</v>
      </c>
      <c r="H1327" s="111"/>
      <c r="I1327" s="741"/>
      <c r="J1327" s="522"/>
      <c r="K1327" s="901">
        <v>40000</v>
      </c>
      <c r="L1327" s="905">
        <f t="shared" si="63"/>
        <v>9492345</v>
      </c>
    </row>
    <row r="1328" spans="1:12" ht="18.600000000000001" customHeight="1" x14ac:dyDescent="0.15">
      <c r="A1328" s="880">
        <v>51</v>
      </c>
      <c r="B1328" s="883"/>
      <c r="C1328" s="884">
        <v>44718</v>
      </c>
      <c r="D1328" s="1067" t="s">
        <v>2592</v>
      </c>
      <c r="E1328" s="1068"/>
      <c r="F1328" s="886">
        <v>111</v>
      </c>
      <c r="G1328" s="110" t="s">
        <v>321</v>
      </c>
      <c r="H1328" s="111" t="s">
        <v>3344</v>
      </c>
      <c r="I1328" s="741"/>
      <c r="J1328" s="522"/>
      <c r="K1328" s="901">
        <v>4400</v>
      </c>
      <c r="L1328" s="905">
        <f t="shared" si="63"/>
        <v>9496745</v>
      </c>
    </row>
    <row r="1329" spans="1:12" ht="18.600000000000001" customHeight="1" x14ac:dyDescent="0.15">
      <c r="A1329" s="880"/>
      <c r="B1329" s="883"/>
      <c r="C1329" s="884">
        <v>44718</v>
      </c>
      <c r="D1329" s="1067" t="s">
        <v>2813</v>
      </c>
      <c r="E1329" s="1068"/>
      <c r="F1329" s="886">
        <v>141</v>
      </c>
      <c r="G1329" s="110" t="s">
        <v>321</v>
      </c>
      <c r="H1329" s="111" t="s">
        <v>3344</v>
      </c>
      <c r="I1329" s="741"/>
      <c r="J1329" s="522"/>
      <c r="K1329" s="901">
        <v>50000</v>
      </c>
      <c r="L1329" s="905">
        <f t="shared" si="63"/>
        <v>9546745</v>
      </c>
    </row>
    <row r="1330" spans="1:12" ht="18.600000000000001" customHeight="1" x14ac:dyDescent="0.15">
      <c r="A1330" s="880"/>
      <c r="B1330" s="883"/>
      <c r="C1330" s="884">
        <v>44722</v>
      </c>
      <c r="D1330" s="1069" t="s">
        <v>2757</v>
      </c>
      <c r="E1330" s="1068"/>
      <c r="F1330" s="886">
        <v>251</v>
      </c>
      <c r="G1330" s="110" t="s">
        <v>4</v>
      </c>
      <c r="H1330" s="111" t="s">
        <v>3345</v>
      </c>
      <c r="I1330" s="741"/>
      <c r="J1330" s="522">
        <v>100000</v>
      </c>
      <c r="K1330" s="901"/>
      <c r="L1330" s="905">
        <f t="shared" si="63"/>
        <v>9446745</v>
      </c>
    </row>
    <row r="1331" spans="1:12" ht="18.600000000000001" customHeight="1" x14ac:dyDescent="0.15">
      <c r="A1331" s="880"/>
      <c r="B1331" s="883"/>
      <c r="C1331" s="884">
        <v>44722</v>
      </c>
      <c r="D1331" s="1069" t="s">
        <v>2625</v>
      </c>
      <c r="E1331" s="1068"/>
      <c r="F1331" s="886">
        <v>231</v>
      </c>
      <c r="G1331" s="110"/>
      <c r="H1331" s="111" t="s">
        <v>2867</v>
      </c>
      <c r="I1331" s="741"/>
      <c r="J1331" s="522">
        <v>440</v>
      </c>
      <c r="K1331" s="901"/>
      <c r="L1331" s="905">
        <f t="shared" si="63"/>
        <v>9446305</v>
      </c>
    </row>
    <row r="1332" spans="1:12" ht="18.600000000000001" customHeight="1" x14ac:dyDescent="0.15">
      <c r="A1332" s="880">
        <v>19</v>
      </c>
      <c r="B1332" s="883"/>
      <c r="C1332" s="884">
        <v>44732</v>
      </c>
      <c r="D1332" s="1067" t="s">
        <v>2594</v>
      </c>
      <c r="E1332" s="1068"/>
      <c r="F1332" s="886">
        <v>141</v>
      </c>
      <c r="G1332" s="110" t="s">
        <v>456</v>
      </c>
      <c r="H1332" s="111" t="s">
        <v>3347</v>
      </c>
      <c r="I1332" s="741"/>
      <c r="J1332" s="522"/>
      <c r="K1332" s="901">
        <v>30000</v>
      </c>
      <c r="L1332" s="905">
        <f t="shared" si="63"/>
        <v>9476305</v>
      </c>
    </row>
    <row r="1333" spans="1:12" ht="18.600000000000001" customHeight="1" x14ac:dyDescent="0.15">
      <c r="A1333" s="880"/>
      <c r="B1333" s="883"/>
      <c r="C1333" s="884">
        <v>44732</v>
      </c>
      <c r="D1333" s="1067" t="s">
        <v>3310</v>
      </c>
      <c r="E1333" s="1068"/>
      <c r="F1333" s="886">
        <v>151</v>
      </c>
      <c r="G1333" s="1100" t="s">
        <v>456</v>
      </c>
      <c r="H1333" s="111" t="s">
        <v>3305</v>
      </c>
      <c r="I1333" s="741"/>
      <c r="J1333" s="522"/>
      <c r="K1333" s="901">
        <v>10000</v>
      </c>
      <c r="L1333" s="905">
        <f t="shared" si="63"/>
        <v>9486305</v>
      </c>
    </row>
    <row r="1334" spans="1:12" ht="18.600000000000001" customHeight="1" x14ac:dyDescent="0.15">
      <c r="A1334" s="880"/>
      <c r="B1334" s="883"/>
      <c r="C1334" s="884">
        <v>44740</v>
      </c>
      <c r="D1334" s="1067" t="s">
        <v>2561</v>
      </c>
      <c r="E1334" s="1068"/>
      <c r="F1334" s="886">
        <v>131</v>
      </c>
      <c r="G1334" s="1100" t="s">
        <v>104</v>
      </c>
      <c r="H1334" s="111"/>
      <c r="I1334" s="741"/>
      <c r="J1334" s="522"/>
      <c r="K1334" s="901">
        <v>20000</v>
      </c>
      <c r="L1334" s="905">
        <f t="shared" si="63"/>
        <v>9506305</v>
      </c>
    </row>
    <row r="1335" spans="1:12" ht="18.600000000000001" customHeight="1" x14ac:dyDescent="0.15">
      <c r="A1335" s="880">
        <v>32</v>
      </c>
      <c r="B1335" s="883"/>
      <c r="C1335" s="884">
        <v>44746</v>
      </c>
      <c r="D1335" s="1067" t="s">
        <v>2592</v>
      </c>
      <c r="E1335" s="1068"/>
      <c r="F1335" s="886">
        <v>111</v>
      </c>
      <c r="G1335" s="1100" t="s">
        <v>409</v>
      </c>
      <c r="H1335" s="111" t="s">
        <v>3348</v>
      </c>
      <c r="I1335" s="741"/>
      <c r="J1335" s="522"/>
      <c r="K1335" s="901">
        <v>6400</v>
      </c>
      <c r="L1335" s="905">
        <f t="shared" si="63"/>
        <v>9512705</v>
      </c>
    </row>
    <row r="1336" spans="1:12" ht="18.600000000000001" customHeight="1" x14ac:dyDescent="0.15">
      <c r="A1336" s="880"/>
      <c r="B1336" s="883"/>
      <c r="C1336" s="884">
        <v>44746</v>
      </c>
      <c r="D1336" s="1067" t="s">
        <v>2594</v>
      </c>
      <c r="E1336" s="1068"/>
      <c r="F1336" s="886">
        <v>141</v>
      </c>
      <c r="G1336" s="1100" t="s">
        <v>409</v>
      </c>
      <c r="H1336" s="111" t="s">
        <v>3348</v>
      </c>
      <c r="I1336" s="741"/>
      <c r="J1336" s="522"/>
      <c r="K1336" s="901">
        <v>50000</v>
      </c>
      <c r="L1336" s="905">
        <f t="shared" si="63"/>
        <v>9562705</v>
      </c>
    </row>
    <row r="1337" spans="1:12" ht="18.600000000000001" customHeight="1" x14ac:dyDescent="0.15">
      <c r="A1337" s="880">
        <v>33</v>
      </c>
      <c r="B1337" s="883"/>
      <c r="C1337" s="884">
        <v>44746</v>
      </c>
      <c r="D1337" s="1067" t="s">
        <v>2592</v>
      </c>
      <c r="E1337" s="1068"/>
      <c r="F1337" s="886">
        <v>111</v>
      </c>
      <c r="G1337" s="1100" t="s">
        <v>409</v>
      </c>
      <c r="H1337" s="111" t="s">
        <v>3349</v>
      </c>
      <c r="I1337" s="741"/>
      <c r="J1337" s="522"/>
      <c r="K1337" s="901">
        <v>3200</v>
      </c>
      <c r="L1337" s="905">
        <f t="shared" si="63"/>
        <v>9565905</v>
      </c>
    </row>
    <row r="1338" spans="1:12" ht="18.600000000000001" customHeight="1" x14ac:dyDescent="0.15">
      <c r="A1338" s="880"/>
      <c r="B1338" s="883"/>
      <c r="C1338" s="884">
        <v>44746</v>
      </c>
      <c r="D1338" s="1067" t="s">
        <v>2594</v>
      </c>
      <c r="E1338" s="1068"/>
      <c r="F1338" s="886">
        <v>141</v>
      </c>
      <c r="G1338" s="1100" t="s">
        <v>409</v>
      </c>
      <c r="H1338" s="111" t="s">
        <v>3349</v>
      </c>
      <c r="I1338" s="741"/>
      <c r="J1338" s="522"/>
      <c r="K1338" s="901">
        <v>50000</v>
      </c>
      <c r="L1338" s="905">
        <f t="shared" si="63"/>
        <v>9615905</v>
      </c>
    </row>
    <row r="1339" spans="1:12" ht="18.600000000000001" customHeight="1" x14ac:dyDescent="0.15">
      <c r="A1339" s="880">
        <v>19</v>
      </c>
      <c r="B1339" s="883"/>
      <c r="C1339" s="884">
        <v>44747</v>
      </c>
      <c r="D1339" s="1067" t="s">
        <v>2592</v>
      </c>
      <c r="E1339" s="1068"/>
      <c r="F1339" s="886">
        <v>111</v>
      </c>
      <c r="G1339" s="1100" t="s">
        <v>456</v>
      </c>
      <c r="H1339" s="111" t="s">
        <v>3347</v>
      </c>
      <c r="I1339" s="741"/>
      <c r="J1339" s="522"/>
      <c r="K1339" s="901">
        <v>64000</v>
      </c>
      <c r="L1339" s="905">
        <f t="shared" si="63"/>
        <v>9679905</v>
      </c>
    </row>
    <row r="1340" spans="1:12" ht="18.600000000000001" customHeight="1" x14ac:dyDescent="0.15">
      <c r="A1340" s="880"/>
      <c r="B1340" s="883"/>
      <c r="C1340" s="884">
        <v>44748</v>
      </c>
      <c r="D1340" s="1069" t="s">
        <v>2757</v>
      </c>
      <c r="E1340" s="1068"/>
      <c r="F1340" s="886">
        <v>251</v>
      </c>
      <c r="G1340" s="1100" t="s">
        <v>325</v>
      </c>
      <c r="H1340" s="111" t="s">
        <v>3350</v>
      </c>
      <c r="I1340" s="741"/>
      <c r="J1340" s="522">
        <v>10000</v>
      </c>
      <c r="K1340" s="901"/>
      <c r="L1340" s="905">
        <f t="shared" si="63"/>
        <v>9669905</v>
      </c>
    </row>
    <row r="1341" spans="1:12" ht="18.600000000000001" customHeight="1" x14ac:dyDescent="0.15">
      <c r="A1341" s="880"/>
      <c r="B1341" s="883"/>
      <c r="C1341" s="884">
        <v>44748</v>
      </c>
      <c r="D1341" s="1069" t="s">
        <v>2625</v>
      </c>
      <c r="E1341" s="1068"/>
      <c r="F1341" s="886">
        <v>231</v>
      </c>
      <c r="G1341" s="1100"/>
      <c r="H1341" s="111" t="s">
        <v>2867</v>
      </c>
      <c r="I1341" s="741"/>
      <c r="J1341" s="522">
        <v>110</v>
      </c>
      <c r="K1341" s="901"/>
      <c r="L1341" s="905">
        <f t="shared" si="63"/>
        <v>9669795</v>
      </c>
    </row>
    <row r="1342" spans="1:12" ht="18.600000000000001" customHeight="1" x14ac:dyDescent="0.15">
      <c r="A1342" s="880">
        <v>35</v>
      </c>
      <c r="B1342" s="883"/>
      <c r="C1342" s="884">
        <v>44758</v>
      </c>
      <c r="D1342" s="1067" t="s">
        <v>2592</v>
      </c>
      <c r="E1342" s="1068"/>
      <c r="F1342" s="886">
        <v>111</v>
      </c>
      <c r="G1342" s="1100" t="s">
        <v>409</v>
      </c>
      <c r="H1342" s="111" t="s">
        <v>3351</v>
      </c>
      <c r="I1342" s="741"/>
      <c r="J1342" s="522"/>
      <c r="K1342" s="901">
        <v>2000</v>
      </c>
      <c r="L1342" s="905">
        <f t="shared" si="63"/>
        <v>9671795</v>
      </c>
    </row>
    <row r="1343" spans="1:12" ht="18.600000000000001" customHeight="1" x14ac:dyDescent="0.15">
      <c r="A1343" s="880"/>
      <c r="B1343" s="883"/>
      <c r="C1343" s="884">
        <v>44758</v>
      </c>
      <c r="D1343" s="1067" t="s">
        <v>2594</v>
      </c>
      <c r="E1343" s="1068"/>
      <c r="F1343" s="886">
        <v>141</v>
      </c>
      <c r="G1343" s="1100" t="s">
        <v>409</v>
      </c>
      <c r="H1343" s="111" t="s">
        <v>3351</v>
      </c>
      <c r="I1343" s="741"/>
      <c r="J1343" s="522"/>
      <c r="K1343" s="901">
        <v>10000</v>
      </c>
      <c r="L1343" s="905">
        <f t="shared" si="63"/>
        <v>9681795</v>
      </c>
    </row>
    <row r="1344" spans="1:12" ht="18.600000000000001" customHeight="1" x14ac:dyDescent="0.15">
      <c r="A1344" s="880"/>
      <c r="B1344" s="883"/>
      <c r="C1344" s="884">
        <v>44795</v>
      </c>
      <c r="D1344" s="1067" t="s">
        <v>2604</v>
      </c>
      <c r="E1344" s="1068"/>
      <c r="F1344" s="886">
        <v>161</v>
      </c>
      <c r="G1344" s="1100"/>
      <c r="H1344" s="111" t="s">
        <v>3112</v>
      </c>
      <c r="I1344" s="741"/>
      <c r="J1344" s="522"/>
      <c r="K1344" s="901">
        <v>47</v>
      </c>
      <c r="L1344" s="905">
        <f t="shared" si="63"/>
        <v>9681842</v>
      </c>
    </row>
    <row r="1345" spans="1:12" ht="18.600000000000001" customHeight="1" x14ac:dyDescent="0.15">
      <c r="A1345" s="880"/>
      <c r="B1345" s="883"/>
      <c r="C1345" s="884">
        <v>44795</v>
      </c>
      <c r="D1345" s="1069" t="s">
        <v>2705</v>
      </c>
      <c r="E1345" s="1068"/>
      <c r="F1345" s="886">
        <v>241</v>
      </c>
      <c r="G1345" s="1100" t="s">
        <v>4</v>
      </c>
      <c r="H1345" s="111"/>
      <c r="I1345" s="741"/>
      <c r="J1345" s="522">
        <v>250000</v>
      </c>
      <c r="K1345" s="901"/>
      <c r="L1345" s="905">
        <f t="shared" si="63"/>
        <v>9431842</v>
      </c>
    </row>
    <row r="1346" spans="1:12" ht="18.600000000000001" customHeight="1" x14ac:dyDescent="0.15">
      <c r="A1346" s="880"/>
      <c r="B1346" s="883"/>
      <c r="C1346" s="884">
        <v>44795</v>
      </c>
      <c r="D1346" s="1069" t="s">
        <v>2625</v>
      </c>
      <c r="E1346" s="1068"/>
      <c r="F1346" s="886">
        <v>231</v>
      </c>
      <c r="G1346" s="1100"/>
      <c r="H1346" s="111" t="s">
        <v>2867</v>
      </c>
      <c r="I1346" s="741"/>
      <c r="J1346" s="522">
        <v>440</v>
      </c>
      <c r="K1346" s="901"/>
      <c r="L1346" s="905">
        <f t="shared" si="63"/>
        <v>9431402</v>
      </c>
    </row>
    <row r="1347" spans="1:12" ht="18.600000000000001" customHeight="1" x14ac:dyDescent="0.15">
      <c r="A1347" s="880">
        <v>34</v>
      </c>
      <c r="B1347" s="883"/>
      <c r="C1347" s="884">
        <v>44806</v>
      </c>
      <c r="D1347" s="1067" t="s">
        <v>2592</v>
      </c>
      <c r="E1347" s="1068"/>
      <c r="F1347" s="886">
        <v>111</v>
      </c>
      <c r="G1347" s="1100" t="s">
        <v>142</v>
      </c>
      <c r="H1347" s="111" t="s">
        <v>3353</v>
      </c>
      <c r="I1347" s="741"/>
      <c r="J1347" s="522"/>
      <c r="K1347" s="901">
        <v>2800</v>
      </c>
      <c r="L1347" s="905">
        <f t="shared" si="63"/>
        <v>9434202</v>
      </c>
    </row>
    <row r="1348" spans="1:12" ht="18.600000000000001" customHeight="1" x14ac:dyDescent="0.15">
      <c r="A1348" s="880"/>
      <c r="B1348" s="883"/>
      <c r="C1348" s="884">
        <v>44806</v>
      </c>
      <c r="D1348" s="1067" t="s">
        <v>2594</v>
      </c>
      <c r="E1348" s="1068"/>
      <c r="F1348" s="886">
        <v>141</v>
      </c>
      <c r="G1348" s="1100" t="s">
        <v>142</v>
      </c>
      <c r="H1348" s="111" t="s">
        <v>3353</v>
      </c>
      <c r="I1348" s="741"/>
      <c r="J1348" s="522"/>
      <c r="K1348" s="901">
        <v>50000</v>
      </c>
      <c r="L1348" s="905">
        <f t="shared" si="63"/>
        <v>9484202</v>
      </c>
    </row>
    <row r="1349" spans="1:12" ht="18.600000000000001" customHeight="1" x14ac:dyDescent="0.15">
      <c r="A1349" s="880">
        <v>36</v>
      </c>
      <c r="B1349" s="883"/>
      <c r="C1349" s="884">
        <v>44824</v>
      </c>
      <c r="D1349" s="1067" t="s">
        <v>2592</v>
      </c>
      <c r="E1349" s="1068"/>
      <c r="F1349" s="886">
        <v>111</v>
      </c>
      <c r="G1349" s="1100" t="s">
        <v>142</v>
      </c>
      <c r="H1349" s="111" t="s">
        <v>3354</v>
      </c>
      <c r="I1349" s="741"/>
      <c r="J1349" s="522"/>
      <c r="K1349" s="901">
        <v>2800</v>
      </c>
      <c r="L1349" s="905">
        <f t="shared" si="63"/>
        <v>9487002</v>
      </c>
    </row>
    <row r="1350" spans="1:12" ht="18.600000000000001" customHeight="1" x14ac:dyDescent="0.15">
      <c r="A1350" s="880"/>
      <c r="B1350" s="883"/>
      <c r="C1350" s="884">
        <v>44824</v>
      </c>
      <c r="D1350" s="1067" t="s">
        <v>2594</v>
      </c>
      <c r="E1350" s="1068"/>
      <c r="F1350" s="886">
        <v>141</v>
      </c>
      <c r="G1350" s="1100" t="s">
        <v>142</v>
      </c>
      <c r="H1350" s="111" t="s">
        <v>3354</v>
      </c>
      <c r="I1350" s="741"/>
      <c r="J1350" s="522"/>
      <c r="K1350" s="901">
        <v>50000</v>
      </c>
      <c r="L1350" s="905">
        <f t="shared" si="63"/>
        <v>9537002</v>
      </c>
    </row>
    <row r="1351" spans="1:12" ht="18.600000000000001" customHeight="1" x14ac:dyDescent="0.15">
      <c r="A1351" s="880"/>
      <c r="B1351" s="883"/>
      <c r="C1351" s="884">
        <v>44847</v>
      </c>
      <c r="D1351" s="1069" t="s">
        <v>2852</v>
      </c>
      <c r="E1351" s="1068"/>
      <c r="F1351" s="886">
        <v>221</v>
      </c>
      <c r="G1351" s="1100" t="s">
        <v>4</v>
      </c>
      <c r="H1351" s="111" t="s">
        <v>3355</v>
      </c>
      <c r="I1351" s="741"/>
      <c r="J1351" s="522">
        <v>50000</v>
      </c>
      <c r="K1351" s="901"/>
      <c r="L1351" s="905">
        <f t="shared" si="63"/>
        <v>9487002</v>
      </c>
    </row>
    <row r="1352" spans="1:12" ht="18.600000000000001" customHeight="1" x14ac:dyDescent="0.15">
      <c r="A1352" s="880"/>
      <c r="B1352" s="883"/>
      <c r="C1352" s="884">
        <v>44847</v>
      </c>
      <c r="D1352" s="1069" t="s">
        <v>2625</v>
      </c>
      <c r="E1352" s="1068"/>
      <c r="F1352" s="886">
        <v>231</v>
      </c>
      <c r="G1352" s="1100"/>
      <c r="H1352" s="111" t="s">
        <v>2867</v>
      </c>
      <c r="I1352" s="741"/>
      <c r="J1352" s="522">
        <v>440</v>
      </c>
      <c r="K1352" s="901"/>
      <c r="L1352" s="905">
        <f t="shared" si="63"/>
        <v>9486562</v>
      </c>
    </row>
    <row r="1353" spans="1:12" ht="18.600000000000001" customHeight="1" x14ac:dyDescent="0.15">
      <c r="A1353" s="880"/>
      <c r="B1353" s="883"/>
      <c r="C1353" s="884">
        <v>44847</v>
      </c>
      <c r="D1353" s="1069" t="s">
        <v>2852</v>
      </c>
      <c r="E1353" s="1068"/>
      <c r="F1353" s="886">
        <v>221</v>
      </c>
      <c r="G1353" s="1100" t="s">
        <v>4</v>
      </c>
      <c r="H1353" s="111" t="s">
        <v>3356</v>
      </c>
      <c r="I1353" s="741"/>
      <c r="J1353" s="522">
        <v>50000</v>
      </c>
      <c r="K1353" s="901"/>
      <c r="L1353" s="905">
        <f t="shared" si="63"/>
        <v>9436562</v>
      </c>
    </row>
    <row r="1354" spans="1:12" ht="18.600000000000001" customHeight="1" x14ac:dyDescent="0.15">
      <c r="A1354" s="880"/>
      <c r="B1354" s="883"/>
      <c r="C1354" s="884">
        <v>44847</v>
      </c>
      <c r="D1354" s="1069" t="s">
        <v>2625</v>
      </c>
      <c r="E1354" s="1068"/>
      <c r="F1354" s="886">
        <v>231</v>
      </c>
      <c r="G1354" s="1100"/>
      <c r="H1354" s="111" t="s">
        <v>2867</v>
      </c>
      <c r="I1354" s="741"/>
      <c r="J1354" s="522">
        <v>220</v>
      </c>
      <c r="K1354" s="901"/>
      <c r="L1354" s="905">
        <f t="shared" si="63"/>
        <v>9436342</v>
      </c>
    </row>
    <row r="1355" spans="1:12" ht="18.600000000000001" customHeight="1" x14ac:dyDescent="0.15">
      <c r="A1355" s="880"/>
      <c r="B1355" s="883"/>
      <c r="C1355" s="884">
        <v>44847</v>
      </c>
      <c r="D1355" s="1069" t="s">
        <v>2852</v>
      </c>
      <c r="E1355" s="1068"/>
      <c r="F1355" s="886">
        <v>221</v>
      </c>
      <c r="G1355" s="1100" t="s">
        <v>4</v>
      </c>
      <c r="H1355" s="111" t="s">
        <v>3357</v>
      </c>
      <c r="I1355" s="741"/>
      <c r="J1355" s="522">
        <v>150000</v>
      </c>
      <c r="K1355" s="901"/>
      <c r="L1355" s="905">
        <f t="shared" si="63"/>
        <v>9286342</v>
      </c>
    </row>
    <row r="1356" spans="1:12" ht="18.600000000000001" customHeight="1" x14ac:dyDescent="0.15">
      <c r="A1356" s="880"/>
      <c r="B1356" s="883"/>
      <c r="C1356" s="884">
        <v>44847</v>
      </c>
      <c r="D1356" s="1069" t="s">
        <v>2625</v>
      </c>
      <c r="E1356" s="1068"/>
      <c r="F1356" s="886">
        <v>231</v>
      </c>
      <c r="G1356" s="1100"/>
      <c r="H1356" s="111" t="s">
        <v>2867</v>
      </c>
      <c r="I1356" s="741"/>
      <c r="J1356" s="522">
        <v>440</v>
      </c>
      <c r="K1356" s="901"/>
      <c r="L1356" s="905">
        <f t="shared" si="63"/>
        <v>9285902</v>
      </c>
    </row>
    <row r="1357" spans="1:12" ht="18.600000000000001" customHeight="1" x14ac:dyDescent="0.15">
      <c r="A1357" s="880">
        <v>72</v>
      </c>
      <c r="B1357" s="883"/>
      <c r="C1357" s="884">
        <v>44851</v>
      </c>
      <c r="D1357" s="1067" t="s">
        <v>2594</v>
      </c>
      <c r="E1357" s="1068"/>
      <c r="F1357" s="886">
        <v>141</v>
      </c>
      <c r="G1357" s="1100" t="s">
        <v>142</v>
      </c>
      <c r="H1357" s="111" t="s">
        <v>3358</v>
      </c>
      <c r="I1357" s="741" t="s">
        <v>2607</v>
      </c>
      <c r="J1357" s="522"/>
      <c r="K1357" s="901">
        <v>30000</v>
      </c>
      <c r="L1357" s="905">
        <f t="shared" si="63"/>
        <v>9315902</v>
      </c>
    </row>
    <row r="1358" spans="1:12" ht="18.600000000000001" customHeight="1" x14ac:dyDescent="0.15">
      <c r="A1358" s="880">
        <v>72</v>
      </c>
      <c r="B1358" s="883"/>
      <c r="C1358" s="884">
        <v>44851</v>
      </c>
      <c r="D1358" s="1067" t="s">
        <v>2592</v>
      </c>
      <c r="E1358" s="1068"/>
      <c r="F1358" s="886">
        <v>111</v>
      </c>
      <c r="G1358" s="1100" t="s">
        <v>142</v>
      </c>
      <c r="H1358" s="111" t="s">
        <v>3358</v>
      </c>
      <c r="I1358" s="741"/>
      <c r="J1358" s="522"/>
      <c r="K1358" s="901">
        <v>9600</v>
      </c>
      <c r="L1358" s="905">
        <f t="shared" si="63"/>
        <v>9325502</v>
      </c>
    </row>
    <row r="1359" spans="1:12" ht="18.600000000000001" customHeight="1" x14ac:dyDescent="0.15">
      <c r="A1359" s="880"/>
      <c r="B1359" s="883"/>
      <c r="C1359" s="884">
        <v>44860</v>
      </c>
      <c r="D1359" s="1067" t="s">
        <v>2561</v>
      </c>
      <c r="E1359" s="1068"/>
      <c r="F1359" s="886">
        <v>131</v>
      </c>
      <c r="G1359" s="1100" t="s">
        <v>3187</v>
      </c>
      <c r="H1359" s="111"/>
      <c r="I1359" s="741"/>
      <c r="J1359" s="522"/>
      <c r="K1359" s="901">
        <v>35000</v>
      </c>
      <c r="L1359" s="905">
        <f t="shared" si="63"/>
        <v>9360502</v>
      </c>
    </row>
    <row r="1360" spans="1:12" ht="18.600000000000001" customHeight="1" x14ac:dyDescent="0.15">
      <c r="A1360" s="880">
        <v>37</v>
      </c>
      <c r="B1360" s="883"/>
      <c r="C1360" s="884">
        <v>44861</v>
      </c>
      <c r="D1360" s="1067" t="s">
        <v>2592</v>
      </c>
      <c r="E1360" s="1068"/>
      <c r="F1360" s="886">
        <v>111</v>
      </c>
      <c r="G1360" s="1100" t="s">
        <v>142</v>
      </c>
      <c r="H1360" s="111" t="s">
        <v>3309</v>
      </c>
      <c r="I1360" s="741"/>
      <c r="J1360" s="522"/>
      <c r="K1360" s="901">
        <v>8000</v>
      </c>
      <c r="L1360" s="905">
        <f t="shared" si="63"/>
        <v>9368502</v>
      </c>
    </row>
    <row r="1361" spans="1:12" ht="18.600000000000001" customHeight="1" x14ac:dyDescent="0.15">
      <c r="A1361" s="880"/>
      <c r="B1361" s="883"/>
      <c r="C1361" s="884">
        <v>44861</v>
      </c>
      <c r="D1361" s="1067" t="s">
        <v>2594</v>
      </c>
      <c r="E1361" s="1068"/>
      <c r="F1361" s="886">
        <v>141</v>
      </c>
      <c r="G1361" s="1100" t="s">
        <v>142</v>
      </c>
      <c r="H1361" s="111" t="s">
        <v>3309</v>
      </c>
      <c r="I1361" s="741"/>
      <c r="J1361" s="522"/>
      <c r="K1361" s="901">
        <v>10000</v>
      </c>
      <c r="L1361" s="905">
        <f t="shared" si="63"/>
        <v>9378502</v>
      </c>
    </row>
    <row r="1362" spans="1:12" ht="18.600000000000001" customHeight="1" x14ac:dyDescent="0.15">
      <c r="A1362" s="880">
        <v>39</v>
      </c>
      <c r="B1362" s="883"/>
      <c r="C1362" s="884">
        <v>44866</v>
      </c>
      <c r="D1362" s="1067" t="s">
        <v>2592</v>
      </c>
      <c r="E1362" s="1068"/>
      <c r="F1362" s="886">
        <v>111</v>
      </c>
      <c r="G1362" s="1100" t="s">
        <v>2569</v>
      </c>
      <c r="H1362" s="111" t="s">
        <v>3359</v>
      </c>
      <c r="I1362" s="741"/>
      <c r="J1362" s="522"/>
      <c r="K1362" s="901">
        <v>4000</v>
      </c>
      <c r="L1362" s="905">
        <f t="shared" si="63"/>
        <v>9382502</v>
      </c>
    </row>
    <row r="1363" spans="1:12" ht="18.600000000000001" customHeight="1" x14ac:dyDescent="0.15">
      <c r="A1363" s="880"/>
      <c r="B1363" s="883"/>
      <c r="C1363" s="884">
        <v>44866</v>
      </c>
      <c r="D1363" s="1067" t="s">
        <v>2594</v>
      </c>
      <c r="E1363" s="1068"/>
      <c r="F1363" s="886">
        <v>141</v>
      </c>
      <c r="G1363" s="1100" t="s">
        <v>2569</v>
      </c>
      <c r="H1363" s="111" t="s">
        <v>3359</v>
      </c>
      <c r="I1363" s="741"/>
      <c r="J1363" s="522"/>
      <c r="K1363" s="901">
        <v>50000</v>
      </c>
      <c r="L1363" s="905">
        <f t="shared" si="63"/>
        <v>9432502</v>
      </c>
    </row>
    <row r="1364" spans="1:12" ht="18.600000000000001" customHeight="1" x14ac:dyDescent="0.15">
      <c r="A1364" s="880"/>
      <c r="B1364" s="883"/>
      <c r="C1364" s="884">
        <v>44867</v>
      </c>
      <c r="D1364" s="1067" t="s">
        <v>2561</v>
      </c>
      <c r="E1364" s="1068"/>
      <c r="F1364" s="886">
        <v>131</v>
      </c>
      <c r="G1364" s="1100" t="s">
        <v>3170</v>
      </c>
      <c r="H1364" s="111"/>
      <c r="I1364" s="741"/>
      <c r="J1364" s="522"/>
      <c r="K1364" s="901">
        <v>20000</v>
      </c>
      <c r="L1364" s="905">
        <f t="shared" si="63"/>
        <v>9452502</v>
      </c>
    </row>
    <row r="1365" spans="1:12" ht="18.600000000000001" customHeight="1" x14ac:dyDescent="0.15">
      <c r="A1365" s="880"/>
      <c r="B1365" s="883"/>
      <c r="C1365" s="884">
        <v>44873</v>
      </c>
      <c r="D1365" s="1067" t="s">
        <v>2561</v>
      </c>
      <c r="E1365" s="1068"/>
      <c r="F1365" s="886">
        <v>131</v>
      </c>
      <c r="G1365" s="1100" t="s">
        <v>26</v>
      </c>
      <c r="H1365" s="111"/>
      <c r="I1365" s="741"/>
      <c r="J1365" s="522"/>
      <c r="K1365" s="901">
        <v>5000</v>
      </c>
      <c r="L1365" s="905">
        <f t="shared" si="63"/>
        <v>9457502</v>
      </c>
    </row>
    <row r="1366" spans="1:12" ht="18.600000000000001" customHeight="1" x14ac:dyDescent="0.15">
      <c r="A1366" s="880"/>
      <c r="B1366" s="883"/>
      <c r="C1366" s="884">
        <v>44876</v>
      </c>
      <c r="D1366" s="1069" t="s">
        <v>2705</v>
      </c>
      <c r="E1366" s="1068"/>
      <c r="F1366" s="886">
        <v>241</v>
      </c>
      <c r="G1366" s="1100" t="s">
        <v>4</v>
      </c>
      <c r="H1366" s="111" t="s">
        <v>3360</v>
      </c>
      <c r="I1366" s="741"/>
      <c r="J1366" s="522">
        <v>190000</v>
      </c>
      <c r="K1366" s="901"/>
      <c r="L1366" s="905">
        <f t="shared" si="63"/>
        <v>9267502</v>
      </c>
    </row>
    <row r="1367" spans="1:12" ht="18.600000000000001" customHeight="1" x14ac:dyDescent="0.15">
      <c r="A1367" s="880"/>
      <c r="B1367" s="883"/>
      <c r="C1367" s="884">
        <v>44876</v>
      </c>
      <c r="D1367" s="1069" t="s">
        <v>2625</v>
      </c>
      <c r="E1367" s="1068"/>
      <c r="F1367" s="886">
        <v>231</v>
      </c>
      <c r="G1367" s="1100"/>
      <c r="H1367" s="111" t="s">
        <v>2867</v>
      </c>
      <c r="I1367" s="741"/>
      <c r="J1367" s="522">
        <v>440</v>
      </c>
      <c r="K1367" s="901"/>
      <c r="L1367" s="905">
        <f t="shared" si="63"/>
        <v>9267062</v>
      </c>
    </row>
    <row r="1368" spans="1:12" ht="18.600000000000001" customHeight="1" x14ac:dyDescent="0.15">
      <c r="A1368" s="880"/>
      <c r="B1368" s="883"/>
      <c r="C1368" s="884">
        <v>44879</v>
      </c>
      <c r="D1368" s="1067" t="s">
        <v>2561</v>
      </c>
      <c r="E1368" s="1068"/>
      <c r="F1368" s="886">
        <v>131</v>
      </c>
      <c r="G1368" s="1100" t="s">
        <v>2574</v>
      </c>
      <c r="H1368" s="111"/>
      <c r="I1368" s="741"/>
      <c r="J1368" s="522"/>
      <c r="K1368" s="901">
        <v>30000</v>
      </c>
      <c r="L1368" s="905">
        <f t="shared" si="63"/>
        <v>9297062</v>
      </c>
    </row>
    <row r="1369" spans="1:12" ht="18.600000000000001" customHeight="1" x14ac:dyDescent="0.15">
      <c r="A1369" s="880"/>
      <c r="B1369" s="883"/>
      <c r="C1369" s="884">
        <v>44886</v>
      </c>
      <c r="D1369" s="1067" t="s">
        <v>2561</v>
      </c>
      <c r="E1369" s="1068"/>
      <c r="F1369" s="886">
        <v>131</v>
      </c>
      <c r="G1369" s="1100" t="s">
        <v>3221</v>
      </c>
      <c r="H1369" s="111"/>
      <c r="I1369" s="741"/>
      <c r="J1369" s="522"/>
      <c r="K1369" s="901">
        <v>20000</v>
      </c>
      <c r="L1369" s="905">
        <f t="shared" si="63"/>
        <v>9317062</v>
      </c>
    </row>
    <row r="1370" spans="1:12" ht="18.600000000000001" customHeight="1" x14ac:dyDescent="0.15">
      <c r="A1370" s="880">
        <v>52</v>
      </c>
      <c r="B1370" s="883"/>
      <c r="C1370" s="884">
        <v>44893</v>
      </c>
      <c r="D1370" s="1067" t="s">
        <v>2594</v>
      </c>
      <c r="E1370" s="1068"/>
      <c r="F1370" s="886">
        <v>141</v>
      </c>
      <c r="G1370" s="1100" t="s">
        <v>321</v>
      </c>
      <c r="H1370" s="111" t="s">
        <v>3362</v>
      </c>
      <c r="I1370" s="741"/>
      <c r="J1370" s="522"/>
      <c r="K1370" s="901">
        <v>10000</v>
      </c>
      <c r="L1370" s="905">
        <f t="shared" si="63"/>
        <v>9327062</v>
      </c>
    </row>
    <row r="1371" spans="1:12" ht="18.600000000000001" customHeight="1" x14ac:dyDescent="0.15">
      <c r="A1371" s="880"/>
      <c r="B1371" s="883"/>
      <c r="C1371" s="884">
        <v>44893</v>
      </c>
      <c r="D1371" s="1067" t="s">
        <v>2592</v>
      </c>
      <c r="E1371" s="1068"/>
      <c r="F1371" s="886">
        <v>111</v>
      </c>
      <c r="G1371" s="1100" t="s">
        <v>321</v>
      </c>
      <c r="H1371" s="111" t="s">
        <v>3362</v>
      </c>
      <c r="I1371" s="741"/>
      <c r="J1371" s="522"/>
      <c r="K1371" s="901">
        <v>5600</v>
      </c>
      <c r="L1371" s="905">
        <f t="shared" si="63"/>
        <v>9332662</v>
      </c>
    </row>
    <row r="1372" spans="1:12" ht="18.600000000000001" customHeight="1" x14ac:dyDescent="0.15">
      <c r="A1372" s="880">
        <v>71</v>
      </c>
      <c r="B1372" s="883"/>
      <c r="C1372" s="884">
        <v>44899</v>
      </c>
      <c r="D1372" s="1067" t="s">
        <v>2594</v>
      </c>
      <c r="E1372" s="1068"/>
      <c r="F1372" s="886">
        <v>141</v>
      </c>
      <c r="G1372" s="1100" t="s">
        <v>142</v>
      </c>
      <c r="H1372" s="111" t="s">
        <v>3286</v>
      </c>
      <c r="I1372" s="741"/>
      <c r="J1372" s="522"/>
      <c r="K1372" s="901">
        <v>10000</v>
      </c>
      <c r="L1372" s="905">
        <f t="shared" si="63"/>
        <v>9342662</v>
      </c>
    </row>
    <row r="1373" spans="1:12" ht="18.600000000000001" customHeight="1" x14ac:dyDescent="0.15">
      <c r="A1373" s="880"/>
      <c r="B1373" s="883"/>
      <c r="C1373" s="884">
        <v>44900</v>
      </c>
      <c r="D1373" s="1069" t="s">
        <v>2622</v>
      </c>
      <c r="E1373" s="1068"/>
      <c r="F1373" s="886">
        <v>211</v>
      </c>
      <c r="G1373" s="1100" t="s">
        <v>2568</v>
      </c>
      <c r="H1373" s="111" t="s">
        <v>3363</v>
      </c>
      <c r="I1373" s="741"/>
      <c r="J1373" s="522">
        <v>28158</v>
      </c>
      <c r="K1373" s="901"/>
      <c r="L1373" s="905">
        <f t="shared" si="63"/>
        <v>9314504</v>
      </c>
    </row>
    <row r="1374" spans="1:12" ht="18.600000000000001" customHeight="1" x14ac:dyDescent="0.15">
      <c r="A1374" s="880"/>
      <c r="B1374" s="883"/>
      <c r="C1374" s="884">
        <v>44900</v>
      </c>
      <c r="D1374" s="1069" t="s">
        <v>2625</v>
      </c>
      <c r="E1374" s="1068"/>
      <c r="F1374" s="886">
        <v>231</v>
      </c>
      <c r="G1374" s="1100"/>
      <c r="H1374" s="111" t="s">
        <v>2867</v>
      </c>
      <c r="I1374" s="741"/>
      <c r="J1374" s="522">
        <v>275</v>
      </c>
      <c r="K1374" s="901"/>
      <c r="L1374" s="905">
        <f t="shared" si="63"/>
        <v>9314229</v>
      </c>
    </row>
    <row r="1375" spans="1:12" ht="18.600000000000001" customHeight="1" x14ac:dyDescent="0.15">
      <c r="A1375" s="880">
        <v>40</v>
      </c>
      <c r="B1375" s="883"/>
      <c r="C1375" s="884">
        <v>44907</v>
      </c>
      <c r="D1375" s="1067" t="s">
        <v>2592</v>
      </c>
      <c r="E1375" s="1068"/>
      <c r="F1375" s="886">
        <v>111</v>
      </c>
      <c r="G1375" s="1100" t="s">
        <v>142</v>
      </c>
      <c r="H1375" s="111" t="s">
        <v>3304</v>
      </c>
      <c r="I1375" s="741"/>
      <c r="J1375" s="522"/>
      <c r="K1375" s="901">
        <v>2400</v>
      </c>
      <c r="L1375" s="905">
        <f t="shared" si="63"/>
        <v>9316629</v>
      </c>
    </row>
    <row r="1376" spans="1:12" ht="18.600000000000001" customHeight="1" x14ac:dyDescent="0.15">
      <c r="A1376" s="880"/>
      <c r="B1376" s="883"/>
      <c r="C1376" s="884">
        <v>44907</v>
      </c>
      <c r="D1376" s="1067" t="s">
        <v>2594</v>
      </c>
      <c r="E1376" s="1068"/>
      <c r="F1376" s="886">
        <v>141</v>
      </c>
      <c r="G1376" s="1100" t="s">
        <v>142</v>
      </c>
      <c r="H1376" s="111" t="s">
        <v>3304</v>
      </c>
      <c r="I1376" s="741"/>
      <c r="J1376" s="522"/>
      <c r="K1376" s="901">
        <v>10000</v>
      </c>
      <c r="L1376" s="905">
        <f t="shared" si="63"/>
        <v>9326629</v>
      </c>
    </row>
    <row r="1377" spans="1:12" ht="18.600000000000001" customHeight="1" x14ac:dyDescent="0.15">
      <c r="A1377" s="880">
        <v>13</v>
      </c>
      <c r="B1377" s="883"/>
      <c r="C1377" s="884">
        <v>44923</v>
      </c>
      <c r="D1377" s="1067" t="s">
        <v>2592</v>
      </c>
      <c r="E1377" s="1068"/>
      <c r="F1377" s="886">
        <v>111</v>
      </c>
      <c r="G1377" s="1100" t="s">
        <v>77</v>
      </c>
      <c r="H1377" s="111" t="s">
        <v>3364</v>
      </c>
      <c r="I1377" s="741"/>
      <c r="J1377" s="522"/>
      <c r="K1377" s="901">
        <v>52800</v>
      </c>
      <c r="L1377" s="905">
        <f t="shared" si="63"/>
        <v>9379429</v>
      </c>
    </row>
    <row r="1378" spans="1:12" ht="18" customHeight="1" x14ac:dyDescent="0.15">
      <c r="A1378" s="880">
        <v>16</v>
      </c>
      <c r="B1378" s="883"/>
      <c r="C1378" s="884">
        <v>44923</v>
      </c>
      <c r="D1378" s="1067" t="s">
        <v>2592</v>
      </c>
      <c r="E1378" s="1068"/>
      <c r="F1378" s="886">
        <v>111</v>
      </c>
      <c r="G1378" s="1100" t="s">
        <v>73</v>
      </c>
      <c r="H1378" s="111" t="s">
        <v>3365</v>
      </c>
      <c r="I1378" s="741"/>
      <c r="J1378" s="522"/>
      <c r="K1378" s="901">
        <v>22400</v>
      </c>
      <c r="L1378" s="905">
        <f t="shared" si="63"/>
        <v>9401829</v>
      </c>
    </row>
    <row r="1379" spans="1:12" ht="18" customHeight="1" x14ac:dyDescent="0.15">
      <c r="A1379" s="880">
        <v>17</v>
      </c>
      <c r="B1379" s="883"/>
      <c r="C1379" s="884">
        <v>44923</v>
      </c>
      <c r="D1379" s="1067" t="s">
        <v>2592</v>
      </c>
      <c r="E1379" s="1068"/>
      <c r="F1379" s="886">
        <v>111</v>
      </c>
      <c r="G1379" s="1100" t="s">
        <v>73</v>
      </c>
      <c r="H1379" s="111" t="s">
        <v>3366</v>
      </c>
      <c r="I1379" s="741"/>
      <c r="J1379" s="522"/>
      <c r="K1379" s="901">
        <v>10400</v>
      </c>
      <c r="L1379" s="905">
        <f t="shared" si="63"/>
        <v>9412229</v>
      </c>
    </row>
    <row r="1380" spans="1:12" ht="18" customHeight="1" x14ac:dyDescent="0.15">
      <c r="A1380" s="880">
        <v>20</v>
      </c>
      <c r="B1380" s="883"/>
      <c r="C1380" s="884">
        <v>44924</v>
      </c>
      <c r="D1380" s="1067" t="s">
        <v>2592</v>
      </c>
      <c r="E1380" s="1068"/>
      <c r="F1380" s="886">
        <v>111</v>
      </c>
      <c r="G1380" s="1100" t="s">
        <v>77</v>
      </c>
      <c r="H1380" s="111" t="s">
        <v>3367</v>
      </c>
      <c r="I1380" s="741"/>
      <c r="J1380" s="522"/>
      <c r="K1380" s="901">
        <v>69800</v>
      </c>
      <c r="L1380" s="905">
        <f t="shared" si="63"/>
        <v>9482029</v>
      </c>
    </row>
    <row r="1381" spans="1:12" ht="18" customHeight="1" x14ac:dyDescent="0.15">
      <c r="A1381" s="880">
        <v>25</v>
      </c>
      <c r="B1381" s="883"/>
      <c r="C1381" s="884">
        <v>44924</v>
      </c>
      <c r="D1381" s="1067" t="s">
        <v>2592</v>
      </c>
      <c r="E1381" s="1068"/>
      <c r="F1381" s="886">
        <v>111</v>
      </c>
      <c r="G1381" s="1100" t="s">
        <v>2269</v>
      </c>
      <c r="H1381" s="111" t="s">
        <v>3368</v>
      </c>
      <c r="I1381" s="741"/>
      <c r="J1381" s="522"/>
      <c r="K1381" s="901">
        <v>45200</v>
      </c>
      <c r="L1381" s="905">
        <f t="shared" si="63"/>
        <v>9527229</v>
      </c>
    </row>
    <row r="1382" spans="1:12" ht="18" customHeight="1" x14ac:dyDescent="0.15">
      <c r="A1382" s="880"/>
      <c r="B1382" s="883"/>
      <c r="C1382" s="884">
        <v>44924</v>
      </c>
      <c r="D1382" s="1067" t="s">
        <v>762</v>
      </c>
      <c r="E1382" s="1068"/>
      <c r="F1382" s="886">
        <v>151</v>
      </c>
      <c r="G1382" s="1100" t="s">
        <v>993</v>
      </c>
      <c r="H1382" s="111" t="s">
        <v>3370</v>
      </c>
      <c r="I1382" s="741"/>
      <c r="J1382" s="522"/>
      <c r="K1382" s="901">
        <v>30000</v>
      </c>
      <c r="L1382" s="905">
        <f t="shared" si="63"/>
        <v>9557229</v>
      </c>
    </row>
    <row r="1383" spans="1:12" ht="18" customHeight="1" x14ac:dyDescent="0.15">
      <c r="A1383" s="880">
        <v>13</v>
      </c>
      <c r="B1383" s="883"/>
      <c r="C1383" s="884">
        <v>44925</v>
      </c>
      <c r="D1383" s="1067" t="s">
        <v>2594</v>
      </c>
      <c r="E1383" s="1068"/>
      <c r="F1383" s="886">
        <v>141</v>
      </c>
      <c r="G1383" s="1100" t="s">
        <v>77</v>
      </c>
      <c r="H1383" s="111" t="s">
        <v>3364</v>
      </c>
      <c r="I1383" s="741"/>
      <c r="J1383" s="522"/>
      <c r="K1383" s="901">
        <v>20000</v>
      </c>
      <c r="L1383" s="905">
        <f t="shared" si="63"/>
        <v>9577229</v>
      </c>
    </row>
    <row r="1384" spans="1:12" ht="18" customHeight="1" x14ac:dyDescent="0.15">
      <c r="A1384" s="880">
        <v>16</v>
      </c>
      <c r="B1384" s="883"/>
      <c r="C1384" s="884">
        <v>44925</v>
      </c>
      <c r="D1384" s="1067" t="s">
        <v>2594</v>
      </c>
      <c r="E1384" s="1068"/>
      <c r="F1384" s="886">
        <v>141</v>
      </c>
      <c r="G1384" s="1100" t="s">
        <v>77</v>
      </c>
      <c r="H1384" s="111" t="s">
        <v>3369</v>
      </c>
      <c r="I1384" s="741"/>
      <c r="J1384" s="522"/>
      <c r="K1384" s="901">
        <v>10000</v>
      </c>
      <c r="L1384" s="905">
        <f t="shared" si="63"/>
        <v>9587229</v>
      </c>
    </row>
    <row r="1385" spans="1:12" ht="18" customHeight="1" x14ac:dyDescent="0.15">
      <c r="A1385" s="880">
        <v>17</v>
      </c>
      <c r="B1385" s="883"/>
      <c r="C1385" s="884">
        <v>44925</v>
      </c>
      <c r="D1385" s="1067" t="s">
        <v>2594</v>
      </c>
      <c r="E1385" s="1068"/>
      <c r="F1385" s="886">
        <v>141</v>
      </c>
      <c r="G1385" s="1100" t="s">
        <v>77</v>
      </c>
      <c r="H1385" s="111" t="s">
        <v>3371</v>
      </c>
      <c r="I1385" s="741"/>
      <c r="J1385" s="522"/>
      <c r="K1385" s="901">
        <v>10000</v>
      </c>
      <c r="L1385" s="905">
        <f t="shared" ref="L1385:L1397" si="64">IF(C1385="","",L1384+K1385-J1385)</f>
        <v>9597229</v>
      </c>
    </row>
    <row r="1386" spans="1:12" ht="18" customHeight="1" x14ac:dyDescent="0.15">
      <c r="A1386" s="880">
        <v>20</v>
      </c>
      <c r="B1386" s="883"/>
      <c r="C1386" s="884">
        <v>44925</v>
      </c>
      <c r="D1386" s="1067" t="s">
        <v>2594</v>
      </c>
      <c r="E1386" s="1068"/>
      <c r="F1386" s="886">
        <v>141</v>
      </c>
      <c r="G1386" s="1100" t="s">
        <v>77</v>
      </c>
      <c r="H1386" s="111" t="s">
        <v>3367</v>
      </c>
      <c r="I1386" s="741"/>
      <c r="J1386" s="522"/>
      <c r="K1386" s="901">
        <v>30000</v>
      </c>
      <c r="L1386" s="905">
        <f t="shared" si="64"/>
        <v>9627229</v>
      </c>
    </row>
    <row r="1387" spans="1:12" ht="18" customHeight="1" x14ac:dyDescent="0.15">
      <c r="A1387" s="880">
        <v>25</v>
      </c>
      <c r="B1387" s="883"/>
      <c r="C1387" s="884">
        <v>44925</v>
      </c>
      <c r="D1387" s="1067" t="s">
        <v>2594</v>
      </c>
      <c r="E1387" s="1068"/>
      <c r="F1387" s="886">
        <v>141</v>
      </c>
      <c r="G1387" s="1100" t="s">
        <v>73</v>
      </c>
      <c r="H1387" s="111" t="s">
        <v>3368</v>
      </c>
      <c r="I1387" s="741"/>
      <c r="J1387" s="522"/>
      <c r="K1387" s="901">
        <v>30000</v>
      </c>
      <c r="L1387" s="905">
        <f t="shared" si="64"/>
        <v>9657229</v>
      </c>
    </row>
    <row r="1388" spans="1:12" ht="18" customHeight="1" x14ac:dyDescent="0.15">
      <c r="A1388" s="880">
        <v>21</v>
      </c>
      <c r="B1388" s="883"/>
      <c r="C1388" s="884">
        <v>44925</v>
      </c>
      <c r="D1388" s="1067" t="s">
        <v>2594</v>
      </c>
      <c r="E1388" s="1068"/>
      <c r="F1388" s="886">
        <v>141</v>
      </c>
      <c r="G1388" s="1100" t="s">
        <v>77</v>
      </c>
      <c r="H1388" s="111" t="s">
        <v>3372</v>
      </c>
      <c r="I1388" s="741"/>
      <c r="J1388" s="522"/>
      <c r="K1388" s="901">
        <v>10000</v>
      </c>
      <c r="L1388" s="905">
        <f t="shared" si="64"/>
        <v>9667229</v>
      </c>
    </row>
    <row r="1389" spans="1:12" ht="18" customHeight="1" x14ac:dyDescent="0.15">
      <c r="A1389" s="880">
        <v>21</v>
      </c>
      <c r="B1389" s="883"/>
      <c r="C1389" s="884">
        <v>44925</v>
      </c>
      <c r="D1389" s="1067" t="s">
        <v>2594</v>
      </c>
      <c r="E1389" s="1068"/>
      <c r="F1389" s="886">
        <v>141</v>
      </c>
      <c r="G1389" s="1100" t="s">
        <v>73</v>
      </c>
      <c r="H1389" s="111" t="s">
        <v>3373</v>
      </c>
      <c r="I1389" s="741"/>
      <c r="J1389" s="522"/>
      <c r="K1389" s="901">
        <v>10000</v>
      </c>
      <c r="L1389" s="905">
        <f t="shared" si="64"/>
        <v>9677229</v>
      </c>
    </row>
    <row r="1390" spans="1:12" ht="18" customHeight="1" x14ac:dyDescent="0.15">
      <c r="A1390" s="880">
        <v>21</v>
      </c>
      <c r="B1390" s="883"/>
      <c r="C1390" s="884">
        <v>44936</v>
      </c>
      <c r="D1390" s="1067" t="s">
        <v>2592</v>
      </c>
      <c r="E1390" s="1068"/>
      <c r="F1390" s="886">
        <v>112</v>
      </c>
      <c r="G1390" s="1100" t="s">
        <v>77</v>
      </c>
      <c r="H1390" s="111" t="s">
        <v>3372</v>
      </c>
      <c r="I1390" s="741" t="s">
        <v>2538</v>
      </c>
      <c r="J1390" s="522"/>
      <c r="K1390" s="901">
        <v>36000</v>
      </c>
      <c r="L1390" s="905">
        <f t="shared" si="64"/>
        <v>9713229</v>
      </c>
    </row>
    <row r="1391" spans="1:12" ht="18" customHeight="1" x14ac:dyDescent="0.15">
      <c r="A1391" s="880"/>
      <c r="B1391" s="883"/>
      <c r="C1391" s="884">
        <v>44936</v>
      </c>
      <c r="D1391" s="1069" t="s">
        <v>2757</v>
      </c>
      <c r="E1391" s="1068"/>
      <c r="F1391" s="886">
        <v>251</v>
      </c>
      <c r="G1391" s="1100" t="s">
        <v>993</v>
      </c>
      <c r="H1391" s="111" t="s">
        <v>3434</v>
      </c>
      <c r="I1391" s="741"/>
      <c r="J1391" s="522">
        <v>30000</v>
      </c>
      <c r="K1391" s="901"/>
      <c r="L1391" s="905">
        <f t="shared" si="64"/>
        <v>9683229</v>
      </c>
    </row>
    <row r="1392" spans="1:12" ht="18" customHeight="1" x14ac:dyDescent="0.15">
      <c r="A1392" s="880"/>
      <c r="B1392" s="883"/>
      <c r="C1392" s="884">
        <v>44936</v>
      </c>
      <c r="D1392" s="1069" t="s">
        <v>2625</v>
      </c>
      <c r="E1392" s="1068"/>
      <c r="F1392" s="886">
        <v>231</v>
      </c>
      <c r="G1392" s="1100"/>
      <c r="H1392" s="111" t="s">
        <v>2867</v>
      </c>
      <c r="I1392" s="741"/>
      <c r="J1392" s="522">
        <v>440</v>
      </c>
      <c r="K1392" s="901"/>
      <c r="L1392" s="905">
        <f t="shared" si="64"/>
        <v>9682789</v>
      </c>
    </row>
    <row r="1393" spans="1:12" ht="18" customHeight="1" x14ac:dyDescent="0.15">
      <c r="A1393" s="880"/>
      <c r="B1393" s="883"/>
      <c r="C1393" s="884">
        <v>44936</v>
      </c>
      <c r="D1393" s="1069" t="s">
        <v>2705</v>
      </c>
      <c r="E1393" s="1068"/>
      <c r="F1393" s="886">
        <v>241</v>
      </c>
      <c r="G1393" s="1100" t="s">
        <v>4</v>
      </c>
      <c r="H1393" s="111" t="s">
        <v>3435</v>
      </c>
      <c r="I1393" s="741"/>
      <c r="J1393" s="522">
        <v>150000</v>
      </c>
      <c r="K1393" s="901"/>
      <c r="L1393" s="905">
        <f t="shared" si="64"/>
        <v>9532789</v>
      </c>
    </row>
    <row r="1394" spans="1:12" ht="18" customHeight="1" x14ac:dyDescent="0.15">
      <c r="A1394" s="880">
        <v>23</v>
      </c>
      <c r="B1394" s="883"/>
      <c r="C1394" s="884">
        <v>44958</v>
      </c>
      <c r="D1394" s="1067" t="s">
        <v>2592</v>
      </c>
      <c r="E1394" s="1068"/>
      <c r="F1394" s="886">
        <v>111</v>
      </c>
      <c r="G1394" s="1100" t="s">
        <v>446</v>
      </c>
      <c r="H1394" s="111" t="s">
        <v>3421</v>
      </c>
      <c r="I1394" s="741"/>
      <c r="J1394" s="522"/>
      <c r="K1394" s="901">
        <v>76800</v>
      </c>
      <c r="L1394" s="905">
        <f t="shared" si="64"/>
        <v>9609589</v>
      </c>
    </row>
    <row r="1395" spans="1:12" ht="18" customHeight="1" x14ac:dyDescent="0.15">
      <c r="A1395" s="880"/>
      <c r="B1395" s="883"/>
      <c r="C1395" s="884">
        <v>44958</v>
      </c>
      <c r="D1395" s="1166" t="s">
        <v>2594</v>
      </c>
      <c r="E1395" s="1167"/>
      <c r="F1395" s="886">
        <v>141</v>
      </c>
      <c r="G1395" s="1100" t="s">
        <v>446</v>
      </c>
      <c r="H1395" s="111" t="s">
        <v>3421</v>
      </c>
      <c r="I1395" s="741"/>
      <c r="J1395" s="522"/>
      <c r="K1395" s="901">
        <v>30000</v>
      </c>
      <c r="L1395" s="905">
        <f t="shared" si="64"/>
        <v>9639589</v>
      </c>
    </row>
    <row r="1396" spans="1:12" ht="18" customHeight="1" x14ac:dyDescent="0.15">
      <c r="A1396" s="880">
        <v>31</v>
      </c>
      <c r="B1396" s="883"/>
      <c r="C1396" s="884">
        <v>44963</v>
      </c>
      <c r="D1396" s="1119" t="s">
        <v>2592</v>
      </c>
      <c r="E1396" s="1168"/>
      <c r="F1396" s="886">
        <v>111</v>
      </c>
      <c r="G1396" s="1100" t="s">
        <v>142</v>
      </c>
      <c r="H1396" s="111" t="s">
        <v>3380</v>
      </c>
      <c r="I1396" s="741"/>
      <c r="J1396" s="522"/>
      <c r="K1396" s="901">
        <v>11200</v>
      </c>
      <c r="L1396" s="905">
        <f t="shared" si="64"/>
        <v>9650789</v>
      </c>
    </row>
    <row r="1397" spans="1:12" ht="18" customHeight="1" x14ac:dyDescent="0.15">
      <c r="A1397" s="880"/>
      <c r="B1397" s="883"/>
      <c r="C1397" s="884">
        <v>44963</v>
      </c>
      <c r="D1397" s="1119" t="s">
        <v>2594</v>
      </c>
      <c r="E1397" s="1168"/>
      <c r="F1397" s="886">
        <v>141</v>
      </c>
      <c r="G1397" s="1100" t="s">
        <v>142</v>
      </c>
      <c r="H1397" s="111" t="s">
        <v>3380</v>
      </c>
      <c r="I1397" s="741"/>
      <c r="J1397" s="522"/>
      <c r="K1397" s="901">
        <v>30000</v>
      </c>
      <c r="L1397" s="905">
        <f t="shared" si="64"/>
        <v>9680789</v>
      </c>
    </row>
    <row r="1398" spans="1:12" ht="18" customHeight="1" x14ac:dyDescent="0.15">
      <c r="A1398" s="880">
        <v>12</v>
      </c>
      <c r="B1398" s="883"/>
      <c r="C1398" s="884">
        <v>44970</v>
      </c>
      <c r="D1398" s="1119" t="s">
        <v>2592</v>
      </c>
      <c r="E1398" s="1169"/>
      <c r="F1398" s="886">
        <v>111</v>
      </c>
      <c r="G1398" s="1100" t="s">
        <v>2770</v>
      </c>
      <c r="H1398" s="111" t="s">
        <v>3382</v>
      </c>
      <c r="I1398" s="741"/>
      <c r="J1398" s="522"/>
      <c r="K1398" s="901">
        <v>61800</v>
      </c>
      <c r="L1398" s="905">
        <f t="shared" ref="L1398:L1461" si="65">IF(C1398="","",L1397+K1398-J1398)</f>
        <v>9742589</v>
      </c>
    </row>
    <row r="1399" spans="1:12" ht="18" customHeight="1" x14ac:dyDescent="0.15">
      <c r="A1399" s="880"/>
      <c r="B1399" s="883"/>
      <c r="C1399" s="884">
        <v>44970</v>
      </c>
      <c r="D1399" s="1119" t="s">
        <v>2594</v>
      </c>
      <c r="E1399" s="1168"/>
      <c r="F1399" s="886">
        <v>141</v>
      </c>
      <c r="G1399" s="1100" t="s">
        <v>2770</v>
      </c>
      <c r="H1399" s="111" t="s">
        <v>3382</v>
      </c>
      <c r="I1399" s="741"/>
      <c r="J1399" s="522"/>
      <c r="K1399" s="901">
        <v>10000</v>
      </c>
      <c r="L1399" s="905">
        <f t="shared" si="65"/>
        <v>9752589</v>
      </c>
    </row>
    <row r="1400" spans="1:12" ht="18" customHeight="1" x14ac:dyDescent="0.15">
      <c r="A1400" s="880"/>
      <c r="B1400" s="883"/>
      <c r="C1400" s="884">
        <v>44970</v>
      </c>
      <c r="D1400" s="1119" t="s">
        <v>762</v>
      </c>
      <c r="E1400" s="1168"/>
      <c r="F1400" s="886">
        <v>151</v>
      </c>
      <c r="G1400" s="1100" t="s">
        <v>201</v>
      </c>
      <c r="H1400" s="111" t="s">
        <v>3439</v>
      </c>
      <c r="I1400" s="741"/>
      <c r="J1400" s="522"/>
      <c r="K1400" s="901">
        <v>10000</v>
      </c>
      <c r="L1400" s="905">
        <f t="shared" si="65"/>
        <v>9762589</v>
      </c>
    </row>
    <row r="1401" spans="1:12" ht="18" customHeight="1" x14ac:dyDescent="0.15">
      <c r="A1401" s="880"/>
      <c r="B1401" s="883"/>
      <c r="C1401" s="884">
        <v>44971</v>
      </c>
      <c r="D1401" s="1119" t="s">
        <v>2561</v>
      </c>
      <c r="E1401" s="1168"/>
      <c r="F1401" s="886">
        <v>131</v>
      </c>
      <c r="G1401" s="1100" t="s">
        <v>325</v>
      </c>
      <c r="H1401" s="111"/>
      <c r="I1401" s="741"/>
      <c r="J1401" s="522"/>
      <c r="K1401" s="901">
        <v>140000</v>
      </c>
      <c r="L1401" s="905">
        <f t="shared" si="65"/>
        <v>9902589</v>
      </c>
    </row>
    <row r="1402" spans="1:12" ht="18" customHeight="1" x14ac:dyDescent="0.15">
      <c r="A1402" s="880"/>
      <c r="B1402" s="883"/>
      <c r="C1402" s="884">
        <v>44977</v>
      </c>
      <c r="D1402" s="1119" t="s">
        <v>2604</v>
      </c>
      <c r="E1402" s="1168"/>
      <c r="F1402" s="886">
        <v>161</v>
      </c>
      <c r="G1402" s="1100"/>
      <c r="H1402" s="111" t="s">
        <v>3112</v>
      </c>
      <c r="I1402" s="741"/>
      <c r="J1402" s="522"/>
      <c r="K1402" s="901">
        <v>47</v>
      </c>
      <c r="L1402" s="905">
        <f t="shared" si="65"/>
        <v>9902636</v>
      </c>
    </row>
    <row r="1403" spans="1:12" ht="18" customHeight="1" x14ac:dyDescent="0.15">
      <c r="A1403" s="880"/>
      <c r="B1403" s="883"/>
      <c r="C1403" s="884">
        <v>44981</v>
      </c>
      <c r="D1403" s="1171" t="s">
        <v>2757</v>
      </c>
      <c r="E1403" s="1168"/>
      <c r="F1403" s="886">
        <v>251</v>
      </c>
      <c r="G1403" s="1100" t="s">
        <v>4</v>
      </c>
      <c r="H1403" s="111" t="s">
        <v>3438</v>
      </c>
      <c r="I1403" s="741"/>
      <c r="J1403" s="522">
        <v>10000</v>
      </c>
      <c r="K1403" s="901"/>
      <c r="L1403" s="905">
        <f t="shared" si="65"/>
        <v>9892636</v>
      </c>
    </row>
    <row r="1404" spans="1:12" ht="18" customHeight="1" x14ac:dyDescent="0.15">
      <c r="A1404" s="880"/>
      <c r="B1404" s="883"/>
      <c r="C1404" s="884">
        <v>44984</v>
      </c>
      <c r="D1404" s="1119" t="s">
        <v>2790</v>
      </c>
      <c r="E1404" s="1168"/>
      <c r="F1404" s="886">
        <v>132</v>
      </c>
      <c r="G1404" s="1100" t="s">
        <v>1797</v>
      </c>
      <c r="H1404" s="111"/>
      <c r="I1404" s="741" t="s">
        <v>2538</v>
      </c>
      <c r="J1404" s="522"/>
      <c r="K1404" s="901">
        <v>90000</v>
      </c>
      <c r="L1404" s="905">
        <f t="shared" si="65"/>
        <v>9982636</v>
      </c>
    </row>
    <row r="1405" spans="1:12" ht="18" customHeight="1" x14ac:dyDescent="0.15">
      <c r="A1405" s="880"/>
      <c r="B1405" s="883"/>
      <c r="C1405" s="884">
        <v>44986</v>
      </c>
      <c r="D1405" s="1119" t="s">
        <v>2561</v>
      </c>
      <c r="E1405" s="1168"/>
      <c r="F1405" s="886">
        <v>131</v>
      </c>
      <c r="G1405" s="1100" t="s">
        <v>2904</v>
      </c>
      <c r="H1405" s="111"/>
      <c r="I1405" s="741"/>
      <c r="J1405" s="522"/>
      <c r="K1405" s="901">
        <v>40000</v>
      </c>
      <c r="L1405" s="905">
        <f t="shared" si="65"/>
        <v>10022636</v>
      </c>
    </row>
    <row r="1406" spans="1:12" ht="18" customHeight="1" x14ac:dyDescent="0.15">
      <c r="A1406" s="880">
        <v>38</v>
      </c>
      <c r="B1406" s="883"/>
      <c r="C1406" s="884">
        <v>44986</v>
      </c>
      <c r="D1406" s="1119" t="s">
        <v>2592</v>
      </c>
      <c r="E1406" s="1168"/>
      <c r="F1406" s="886">
        <v>111</v>
      </c>
      <c r="G1406" s="1100" t="s">
        <v>142</v>
      </c>
      <c r="H1406" s="111" t="s">
        <v>3437</v>
      </c>
      <c r="I1406" s="741"/>
      <c r="J1406" s="522"/>
      <c r="K1406" s="901">
        <v>4600</v>
      </c>
      <c r="L1406" s="905">
        <f t="shared" si="65"/>
        <v>10027236</v>
      </c>
    </row>
    <row r="1407" spans="1:12" ht="18" customHeight="1" x14ac:dyDescent="0.15">
      <c r="A1407" s="880"/>
      <c r="B1407" s="883"/>
      <c r="C1407" s="884">
        <v>44986</v>
      </c>
      <c r="D1407" s="1119" t="s">
        <v>2594</v>
      </c>
      <c r="E1407" s="1168"/>
      <c r="F1407" s="886">
        <v>141</v>
      </c>
      <c r="G1407" s="1100" t="s">
        <v>142</v>
      </c>
      <c r="H1407" s="111" t="s">
        <v>3437</v>
      </c>
      <c r="I1407" s="741"/>
      <c r="J1407" s="522"/>
      <c r="K1407" s="901">
        <v>50000</v>
      </c>
      <c r="L1407" s="905">
        <f t="shared" si="65"/>
        <v>10077236</v>
      </c>
    </row>
    <row r="1408" spans="1:12" ht="18" customHeight="1" x14ac:dyDescent="0.15">
      <c r="A1408" s="880">
        <v>21</v>
      </c>
      <c r="B1408" s="883"/>
      <c r="C1408" s="884">
        <v>44986</v>
      </c>
      <c r="D1408" s="1119" t="s">
        <v>2592</v>
      </c>
      <c r="E1408" s="1168"/>
      <c r="F1408" s="886">
        <v>111</v>
      </c>
      <c r="G1408" s="1100" t="s">
        <v>77</v>
      </c>
      <c r="H1408" s="111" t="s">
        <v>3407</v>
      </c>
      <c r="I1408" s="741"/>
      <c r="J1408" s="522"/>
      <c r="K1408" s="901">
        <v>29600</v>
      </c>
      <c r="L1408" s="905">
        <f t="shared" si="65"/>
        <v>10106836</v>
      </c>
    </row>
    <row r="1409" spans="1:12" ht="18" customHeight="1" x14ac:dyDescent="0.15">
      <c r="A1409" s="880">
        <v>73</v>
      </c>
      <c r="B1409" s="883"/>
      <c r="C1409" s="884">
        <v>44993</v>
      </c>
      <c r="D1409" s="1119" t="s">
        <v>2592</v>
      </c>
      <c r="E1409" s="1168"/>
      <c r="F1409" s="886">
        <v>111</v>
      </c>
      <c r="G1409" s="1100" t="s">
        <v>409</v>
      </c>
      <c r="H1409" s="111" t="s">
        <v>3443</v>
      </c>
      <c r="I1409" s="741"/>
      <c r="J1409" s="522"/>
      <c r="K1409" s="901">
        <v>2200</v>
      </c>
      <c r="L1409" s="905">
        <f t="shared" si="65"/>
        <v>10109036</v>
      </c>
    </row>
    <row r="1410" spans="1:12" ht="18" customHeight="1" x14ac:dyDescent="0.15">
      <c r="A1410" s="880"/>
      <c r="B1410" s="883"/>
      <c r="C1410" s="884">
        <v>44995</v>
      </c>
      <c r="D1410" s="1119" t="s">
        <v>2594</v>
      </c>
      <c r="E1410" s="1168"/>
      <c r="F1410" s="886">
        <v>141</v>
      </c>
      <c r="G1410" s="1100" t="s">
        <v>409</v>
      </c>
      <c r="H1410" s="111" t="s">
        <v>3443</v>
      </c>
      <c r="I1410" s="741"/>
      <c r="J1410" s="522"/>
      <c r="K1410" s="901">
        <v>10000</v>
      </c>
      <c r="L1410" s="905">
        <f t="shared" si="65"/>
        <v>10119036</v>
      </c>
    </row>
    <row r="1411" spans="1:12" ht="18" customHeight="1" thickBot="1" x14ac:dyDescent="0.2">
      <c r="A1411" s="1097"/>
      <c r="B1411" s="1096" t="s">
        <v>3868</v>
      </c>
      <c r="C1411" s="1094">
        <v>44995</v>
      </c>
      <c r="D1411" s="1207" t="s">
        <v>2705</v>
      </c>
      <c r="E1411" s="1208"/>
      <c r="F1411" s="1090">
        <v>241</v>
      </c>
      <c r="G1411" s="1089" t="s">
        <v>4</v>
      </c>
      <c r="H1411" s="1088" t="s">
        <v>3543</v>
      </c>
      <c r="I1411" s="1087"/>
      <c r="J1411" s="1086">
        <v>130000</v>
      </c>
      <c r="K1411" s="1085"/>
      <c r="L1411" s="1084">
        <f t="shared" si="65"/>
        <v>9989036</v>
      </c>
    </row>
    <row r="1412" spans="1:12" ht="18" customHeight="1" x14ac:dyDescent="0.15">
      <c r="A1412" s="896"/>
      <c r="B1412" s="1060" t="s">
        <v>3524</v>
      </c>
      <c r="C1412" s="885">
        <v>45033</v>
      </c>
      <c r="D1412" s="45" t="s">
        <v>2625</v>
      </c>
      <c r="E1412" s="1169"/>
      <c r="F1412" s="887">
        <v>231</v>
      </c>
      <c r="G1412" s="1209"/>
      <c r="H1412" s="471" t="s">
        <v>3165</v>
      </c>
      <c r="I1412" s="750"/>
      <c r="J1412" s="644">
        <v>440</v>
      </c>
      <c r="K1412" s="965"/>
      <c r="L1412" s="906">
        <f t="shared" si="65"/>
        <v>9988596</v>
      </c>
    </row>
    <row r="1413" spans="1:12" ht="18" customHeight="1" x14ac:dyDescent="0.15">
      <c r="A1413" s="880">
        <v>13</v>
      </c>
      <c r="B1413" s="883"/>
      <c r="C1413" s="884">
        <v>45044</v>
      </c>
      <c r="D1413" s="1119" t="s">
        <v>2592</v>
      </c>
      <c r="E1413" s="1168"/>
      <c r="F1413" s="886">
        <v>111</v>
      </c>
      <c r="G1413" s="1100" t="s">
        <v>77</v>
      </c>
      <c r="H1413" s="111" t="s">
        <v>3525</v>
      </c>
      <c r="I1413" s="741"/>
      <c r="J1413" s="522"/>
      <c r="K1413" s="901">
        <v>54800</v>
      </c>
      <c r="L1413" s="905">
        <f t="shared" si="65"/>
        <v>10043396</v>
      </c>
    </row>
    <row r="1414" spans="1:12" ht="18" customHeight="1" x14ac:dyDescent="0.15">
      <c r="A1414" s="880"/>
      <c r="B1414" s="883"/>
      <c r="C1414" s="884">
        <v>45053</v>
      </c>
      <c r="D1414" s="1119" t="s">
        <v>2561</v>
      </c>
      <c r="E1414" s="1168"/>
      <c r="F1414" s="886">
        <v>131</v>
      </c>
      <c r="G1414" s="1100" t="s">
        <v>32</v>
      </c>
      <c r="H1414" s="111"/>
      <c r="I1414" s="741"/>
      <c r="J1414" s="522"/>
      <c r="K1414" s="901">
        <v>20000</v>
      </c>
      <c r="L1414" s="905">
        <f t="shared" si="65"/>
        <v>10063396</v>
      </c>
    </row>
    <row r="1415" spans="1:12" ht="18" customHeight="1" x14ac:dyDescent="0.15">
      <c r="A1415" s="880"/>
      <c r="B1415" s="883"/>
      <c r="C1415" s="884">
        <v>45054</v>
      </c>
      <c r="D1415" s="1119" t="s">
        <v>2561</v>
      </c>
      <c r="E1415" s="1168"/>
      <c r="F1415" s="886">
        <v>131</v>
      </c>
      <c r="G1415" s="1100" t="s">
        <v>28</v>
      </c>
      <c r="H1415" s="111"/>
      <c r="I1415" s="741"/>
      <c r="J1415" s="522"/>
      <c r="K1415" s="901">
        <v>10000</v>
      </c>
      <c r="L1415" s="905">
        <f t="shared" si="65"/>
        <v>10073396</v>
      </c>
    </row>
    <row r="1416" spans="1:12" ht="18" customHeight="1" x14ac:dyDescent="0.15">
      <c r="A1416" s="880"/>
      <c r="B1416" s="883"/>
      <c r="C1416" s="884">
        <v>45054</v>
      </c>
      <c r="D1416" s="1119" t="s">
        <v>2561</v>
      </c>
      <c r="E1416" s="1168"/>
      <c r="F1416" s="886">
        <v>131</v>
      </c>
      <c r="G1416" s="1100" t="s">
        <v>3187</v>
      </c>
      <c r="H1416" s="111"/>
      <c r="I1416" s="741"/>
      <c r="J1416" s="522"/>
      <c r="K1416" s="901">
        <v>35000</v>
      </c>
      <c r="L1416" s="905">
        <f t="shared" si="65"/>
        <v>10108396</v>
      </c>
    </row>
    <row r="1417" spans="1:12" ht="18" customHeight="1" x14ac:dyDescent="0.15">
      <c r="A1417" s="880"/>
      <c r="B1417" s="883"/>
      <c r="C1417" s="884">
        <v>45055</v>
      </c>
      <c r="D1417" s="1119" t="s">
        <v>2561</v>
      </c>
      <c r="E1417" s="1168"/>
      <c r="F1417" s="886">
        <v>131</v>
      </c>
      <c r="G1417" s="1100" t="s">
        <v>3170</v>
      </c>
      <c r="H1417" s="111"/>
      <c r="I1417" s="741"/>
      <c r="J1417" s="522"/>
      <c r="K1417" s="901">
        <v>20000</v>
      </c>
      <c r="L1417" s="905">
        <f t="shared" si="65"/>
        <v>10128396</v>
      </c>
    </row>
    <row r="1418" spans="1:12" ht="18" customHeight="1" x14ac:dyDescent="0.15">
      <c r="A1418" s="880"/>
      <c r="B1418" s="883"/>
      <c r="C1418" s="884">
        <v>45056</v>
      </c>
      <c r="D1418" s="1171" t="s">
        <v>2622</v>
      </c>
      <c r="E1418" s="1168"/>
      <c r="F1418" s="886">
        <v>211</v>
      </c>
      <c r="G1418" s="1100" t="s">
        <v>89</v>
      </c>
      <c r="H1418" s="111" t="s">
        <v>3527</v>
      </c>
      <c r="I1418" s="741"/>
      <c r="J1418" s="522">
        <v>432863</v>
      </c>
      <c r="K1418" s="901"/>
      <c r="L1418" s="905">
        <f t="shared" si="65"/>
        <v>9695533</v>
      </c>
    </row>
    <row r="1419" spans="1:12" ht="18" customHeight="1" x14ac:dyDescent="0.15">
      <c r="A1419" s="880"/>
      <c r="B1419" s="883"/>
      <c r="C1419" s="884">
        <v>45056</v>
      </c>
      <c r="D1419" s="1171" t="s">
        <v>2622</v>
      </c>
      <c r="E1419" s="1168"/>
      <c r="F1419" s="886">
        <v>211</v>
      </c>
      <c r="G1419" s="1100" t="s">
        <v>89</v>
      </c>
      <c r="H1419" s="111" t="s">
        <v>3526</v>
      </c>
      <c r="I1419" s="741"/>
      <c r="J1419" s="522">
        <v>313983</v>
      </c>
      <c r="K1419" s="901"/>
      <c r="L1419" s="905">
        <f t="shared" si="65"/>
        <v>9381550</v>
      </c>
    </row>
    <row r="1420" spans="1:12" ht="18" customHeight="1" x14ac:dyDescent="0.15">
      <c r="A1420" s="880"/>
      <c r="B1420" s="883"/>
      <c r="C1420" s="884">
        <v>45056</v>
      </c>
      <c r="D1420" s="1171" t="s">
        <v>2625</v>
      </c>
      <c r="E1420" s="1168"/>
      <c r="F1420" s="886">
        <v>231</v>
      </c>
      <c r="G1420" s="1100"/>
      <c r="H1420" s="111" t="s">
        <v>2867</v>
      </c>
      <c r="I1420" s="741"/>
      <c r="J1420" s="522">
        <v>440</v>
      </c>
      <c r="K1420" s="901"/>
      <c r="L1420" s="905">
        <f t="shared" si="65"/>
        <v>9381110</v>
      </c>
    </row>
    <row r="1421" spans="1:12" ht="18" customHeight="1" x14ac:dyDescent="0.15">
      <c r="A1421" s="880"/>
      <c r="B1421" s="883"/>
      <c r="C1421" s="884">
        <v>45057</v>
      </c>
      <c r="D1421" s="1119" t="s">
        <v>2561</v>
      </c>
      <c r="E1421" s="1168"/>
      <c r="F1421" s="886">
        <v>131</v>
      </c>
      <c r="G1421" s="1100" t="s">
        <v>2244</v>
      </c>
      <c r="H1421" s="111"/>
      <c r="I1421" s="741"/>
      <c r="J1421" s="522"/>
      <c r="K1421" s="901">
        <v>20000</v>
      </c>
      <c r="L1421" s="905">
        <f t="shared" si="65"/>
        <v>9401110</v>
      </c>
    </row>
    <row r="1422" spans="1:12" ht="18" customHeight="1" x14ac:dyDescent="0.15">
      <c r="A1422" s="880"/>
      <c r="B1422" s="883"/>
      <c r="C1422" s="884">
        <v>45071</v>
      </c>
      <c r="D1422" s="1119" t="s">
        <v>2561</v>
      </c>
      <c r="E1422" s="1168"/>
      <c r="F1422" s="886">
        <v>131</v>
      </c>
      <c r="G1422" s="1100" t="s">
        <v>73</v>
      </c>
      <c r="H1422" s="111"/>
      <c r="I1422" s="741"/>
      <c r="J1422" s="522"/>
      <c r="K1422" s="901">
        <v>40000</v>
      </c>
      <c r="L1422" s="905">
        <f t="shared" si="65"/>
        <v>9441110</v>
      </c>
    </row>
    <row r="1423" spans="1:12" ht="18" customHeight="1" x14ac:dyDescent="0.15">
      <c r="A1423" s="880"/>
      <c r="B1423" s="883"/>
      <c r="C1423" s="884">
        <v>45071</v>
      </c>
      <c r="D1423" s="1119" t="s">
        <v>2561</v>
      </c>
      <c r="E1423" s="1168"/>
      <c r="F1423" s="886">
        <v>131</v>
      </c>
      <c r="G1423" s="1100" t="s">
        <v>3528</v>
      </c>
      <c r="H1423" s="111"/>
      <c r="I1423" s="741"/>
      <c r="J1423" s="522"/>
      <c r="K1423" s="901">
        <v>20000</v>
      </c>
      <c r="L1423" s="905">
        <f t="shared" si="65"/>
        <v>9461110</v>
      </c>
    </row>
    <row r="1424" spans="1:12" ht="18" customHeight="1" x14ac:dyDescent="0.15">
      <c r="A1424" s="880"/>
      <c r="B1424" s="883"/>
      <c r="C1424" s="884">
        <v>45071</v>
      </c>
      <c r="D1424" s="1119" t="s">
        <v>2561</v>
      </c>
      <c r="E1424" s="1168"/>
      <c r="F1424" s="886">
        <v>131</v>
      </c>
      <c r="G1424" s="1100" t="s">
        <v>3221</v>
      </c>
      <c r="H1424" s="111"/>
      <c r="I1424" s="741"/>
      <c r="J1424" s="522"/>
      <c r="K1424" s="901">
        <v>20000</v>
      </c>
      <c r="L1424" s="905">
        <f t="shared" si="65"/>
        <v>9481110</v>
      </c>
    </row>
    <row r="1425" spans="1:12" ht="18" customHeight="1" x14ac:dyDescent="0.15">
      <c r="A1425" s="880"/>
      <c r="B1425" s="883"/>
      <c r="C1425" s="884">
        <v>45075</v>
      </c>
      <c r="D1425" s="1119" t="s">
        <v>2561</v>
      </c>
      <c r="E1425" s="1169"/>
      <c r="F1425" s="886">
        <v>131</v>
      </c>
      <c r="G1425" s="1100" t="s">
        <v>2568</v>
      </c>
      <c r="H1425" s="111"/>
      <c r="I1425" s="741"/>
      <c r="J1425" s="522"/>
      <c r="K1425" s="901">
        <v>20000</v>
      </c>
      <c r="L1425" s="905">
        <f t="shared" si="65"/>
        <v>9501110</v>
      </c>
    </row>
    <row r="1426" spans="1:12" ht="18" customHeight="1" x14ac:dyDescent="0.15">
      <c r="A1426" s="880"/>
      <c r="B1426" s="883"/>
      <c r="C1426" s="884">
        <v>45077</v>
      </c>
      <c r="D1426" s="45" t="s">
        <v>2852</v>
      </c>
      <c r="E1426" s="1168"/>
      <c r="F1426" s="886">
        <v>221</v>
      </c>
      <c r="G1426" s="1100" t="s">
        <v>4</v>
      </c>
      <c r="H1426" s="111" t="s">
        <v>3529</v>
      </c>
      <c r="I1426" s="741"/>
      <c r="J1426" s="522">
        <v>200000</v>
      </c>
      <c r="K1426" s="901"/>
      <c r="L1426" s="905">
        <f t="shared" si="65"/>
        <v>9301110</v>
      </c>
    </row>
    <row r="1427" spans="1:12" ht="18" customHeight="1" x14ac:dyDescent="0.15">
      <c r="A1427" s="880"/>
      <c r="B1427" s="883"/>
      <c r="C1427" s="884">
        <v>45077</v>
      </c>
      <c r="D1427" s="1171" t="s">
        <v>2625</v>
      </c>
      <c r="E1427" s="1168"/>
      <c r="F1427" s="886">
        <v>231</v>
      </c>
      <c r="G1427" s="1100"/>
      <c r="H1427" s="111" t="s">
        <v>2867</v>
      </c>
      <c r="I1427" s="741"/>
      <c r="J1427" s="522">
        <v>440</v>
      </c>
      <c r="K1427" s="901"/>
      <c r="L1427" s="905">
        <f t="shared" si="65"/>
        <v>9300670</v>
      </c>
    </row>
    <row r="1428" spans="1:12" ht="18" customHeight="1" x14ac:dyDescent="0.15">
      <c r="A1428" s="880"/>
      <c r="B1428" s="883"/>
      <c r="C1428" s="884">
        <v>45077</v>
      </c>
      <c r="D1428" s="1119" t="s">
        <v>3521</v>
      </c>
      <c r="E1428" s="1168"/>
      <c r="F1428" s="886">
        <v>131</v>
      </c>
      <c r="G1428" s="1100" t="s">
        <v>2728</v>
      </c>
      <c r="H1428" s="111"/>
      <c r="I1428" s="741"/>
      <c r="J1428" s="522"/>
      <c r="K1428" s="901">
        <v>150000</v>
      </c>
      <c r="L1428" s="905">
        <f t="shared" si="65"/>
        <v>9450670</v>
      </c>
    </row>
    <row r="1429" spans="1:12" ht="18" customHeight="1" x14ac:dyDescent="0.15">
      <c r="A1429" s="880">
        <v>32</v>
      </c>
      <c r="B1429" s="883"/>
      <c r="C1429" s="884">
        <v>45079</v>
      </c>
      <c r="D1429" s="1119" t="s">
        <v>2592</v>
      </c>
      <c r="E1429" s="1168"/>
      <c r="F1429" s="886">
        <v>111</v>
      </c>
      <c r="G1429" s="1100" t="s">
        <v>2728</v>
      </c>
      <c r="H1429" s="111" t="s">
        <v>3389</v>
      </c>
      <c r="I1429" s="741"/>
      <c r="J1429" s="522"/>
      <c r="K1429" s="901">
        <v>9600</v>
      </c>
      <c r="L1429" s="905">
        <f t="shared" si="65"/>
        <v>9460270</v>
      </c>
    </row>
    <row r="1430" spans="1:12" ht="18" customHeight="1" x14ac:dyDescent="0.15">
      <c r="A1430" s="880"/>
      <c r="B1430" s="883"/>
      <c r="C1430" s="884">
        <v>45079</v>
      </c>
      <c r="D1430" s="1119" t="s">
        <v>2594</v>
      </c>
      <c r="E1430" s="1168"/>
      <c r="F1430" s="886">
        <v>141</v>
      </c>
      <c r="G1430" s="1100" t="s">
        <v>2728</v>
      </c>
      <c r="H1430" s="111" t="s">
        <v>3389</v>
      </c>
      <c r="I1430" s="741"/>
      <c r="J1430" s="522"/>
      <c r="K1430" s="901">
        <v>50000</v>
      </c>
      <c r="L1430" s="905">
        <f t="shared" si="65"/>
        <v>9510270</v>
      </c>
    </row>
    <row r="1431" spans="1:12" ht="18" customHeight="1" x14ac:dyDescent="0.15">
      <c r="A1431" s="880">
        <v>35</v>
      </c>
      <c r="B1431" s="883"/>
      <c r="C1431" s="884">
        <v>45079</v>
      </c>
      <c r="D1431" s="1170" t="s">
        <v>2592</v>
      </c>
      <c r="E1431" s="1168"/>
      <c r="F1431" s="886">
        <v>111</v>
      </c>
      <c r="G1431" s="1100" t="s">
        <v>2728</v>
      </c>
      <c r="H1431" s="111" t="s">
        <v>3391</v>
      </c>
      <c r="I1431" s="741"/>
      <c r="J1431" s="522"/>
      <c r="K1431" s="901">
        <v>4200</v>
      </c>
      <c r="L1431" s="905">
        <f t="shared" si="65"/>
        <v>9514470</v>
      </c>
    </row>
    <row r="1432" spans="1:12" ht="18" customHeight="1" x14ac:dyDescent="0.15">
      <c r="A1432" s="880"/>
      <c r="B1432" s="883"/>
      <c r="C1432" s="884">
        <v>45079</v>
      </c>
      <c r="D1432" s="1119" t="s">
        <v>2594</v>
      </c>
      <c r="E1432" s="1168"/>
      <c r="F1432" s="886">
        <v>141</v>
      </c>
      <c r="G1432" s="1100" t="s">
        <v>2728</v>
      </c>
      <c r="H1432" s="111" t="s">
        <v>3391</v>
      </c>
      <c r="I1432" s="741"/>
      <c r="J1432" s="522"/>
      <c r="K1432" s="901">
        <v>10000</v>
      </c>
      <c r="L1432" s="905">
        <f t="shared" si="65"/>
        <v>9524470</v>
      </c>
    </row>
    <row r="1433" spans="1:12" ht="18" customHeight="1" x14ac:dyDescent="0.15">
      <c r="A1433" s="880">
        <v>51</v>
      </c>
      <c r="B1433" s="883"/>
      <c r="C1433" s="884">
        <v>45089</v>
      </c>
      <c r="D1433" s="1119" t="s">
        <v>2592</v>
      </c>
      <c r="E1433" s="1168"/>
      <c r="F1433" s="886">
        <v>111</v>
      </c>
      <c r="G1433" s="1100" t="s">
        <v>321</v>
      </c>
      <c r="H1433" s="111" t="s">
        <v>3429</v>
      </c>
      <c r="I1433" s="741"/>
      <c r="J1433" s="522"/>
      <c r="K1433" s="901">
        <v>5600</v>
      </c>
      <c r="L1433" s="905">
        <f t="shared" si="65"/>
        <v>9530070</v>
      </c>
    </row>
    <row r="1434" spans="1:12" ht="18" customHeight="1" x14ac:dyDescent="0.15">
      <c r="A1434" s="880"/>
      <c r="B1434" s="883"/>
      <c r="C1434" s="884">
        <v>45089</v>
      </c>
      <c r="D1434" s="1119" t="s">
        <v>2594</v>
      </c>
      <c r="E1434" s="1168"/>
      <c r="F1434" s="886">
        <v>141</v>
      </c>
      <c r="G1434" s="1100" t="s">
        <v>321</v>
      </c>
      <c r="H1434" s="111" t="s">
        <v>3429</v>
      </c>
      <c r="I1434" s="741"/>
      <c r="J1434" s="522"/>
      <c r="K1434" s="901">
        <v>50000</v>
      </c>
      <c r="L1434" s="905">
        <f t="shared" si="65"/>
        <v>9580070</v>
      </c>
    </row>
    <row r="1435" spans="1:12" ht="18" customHeight="1" x14ac:dyDescent="0.15">
      <c r="A1435" s="880"/>
      <c r="B1435" s="883"/>
      <c r="C1435" s="884">
        <v>45090</v>
      </c>
      <c r="D1435" s="1119" t="s">
        <v>2561</v>
      </c>
      <c r="E1435" s="1168"/>
      <c r="F1435" s="886">
        <v>131</v>
      </c>
      <c r="G1435" s="1100" t="s">
        <v>3342</v>
      </c>
      <c r="H1435" s="111"/>
      <c r="I1435" s="741"/>
      <c r="J1435" s="522"/>
      <c r="K1435" s="901">
        <v>35000</v>
      </c>
      <c r="L1435" s="905">
        <f t="shared" si="65"/>
        <v>9615070</v>
      </c>
    </row>
    <row r="1436" spans="1:12" ht="18" customHeight="1" x14ac:dyDescent="0.15">
      <c r="A1436" s="880"/>
      <c r="B1436" s="883"/>
      <c r="C1436" s="884">
        <v>45090</v>
      </c>
      <c r="D1436" s="1119" t="s">
        <v>2561</v>
      </c>
      <c r="E1436" s="1168"/>
      <c r="F1436" s="886">
        <v>131</v>
      </c>
      <c r="G1436" s="1100" t="s">
        <v>2569</v>
      </c>
      <c r="H1436" s="111"/>
      <c r="I1436" s="741"/>
      <c r="J1436" s="522"/>
      <c r="K1436" s="901">
        <v>40000</v>
      </c>
      <c r="L1436" s="905">
        <f t="shared" si="65"/>
        <v>9655070</v>
      </c>
    </row>
    <row r="1437" spans="1:12" ht="18" customHeight="1" x14ac:dyDescent="0.15">
      <c r="A1437" s="880"/>
      <c r="B1437" s="883"/>
      <c r="C1437" s="884">
        <v>45091</v>
      </c>
      <c r="D1437" s="1119" t="s">
        <v>2813</v>
      </c>
      <c r="E1437" s="1168"/>
      <c r="F1437" s="886">
        <v>141</v>
      </c>
      <c r="G1437" s="1100" t="s">
        <v>32</v>
      </c>
      <c r="H1437" s="111" t="s">
        <v>2816</v>
      </c>
      <c r="I1437" s="741"/>
      <c r="J1437" s="522"/>
      <c r="K1437" s="901">
        <v>30000</v>
      </c>
      <c r="L1437" s="905">
        <f t="shared" si="65"/>
        <v>9685070</v>
      </c>
    </row>
    <row r="1438" spans="1:12" ht="18" customHeight="1" x14ac:dyDescent="0.15">
      <c r="A1438" s="880"/>
      <c r="B1438" s="883"/>
      <c r="C1438" s="884">
        <v>45097</v>
      </c>
      <c r="D1438" s="1119" t="s">
        <v>3536</v>
      </c>
      <c r="E1438" s="1168"/>
      <c r="F1438" s="886">
        <v>264</v>
      </c>
      <c r="G1438" s="1100" t="s">
        <v>4</v>
      </c>
      <c r="H1438" s="111" t="s">
        <v>3538</v>
      </c>
      <c r="I1438" s="741"/>
      <c r="J1438" s="522"/>
      <c r="K1438" s="901">
        <v>34451</v>
      </c>
      <c r="L1438" s="905">
        <f t="shared" si="65"/>
        <v>9719521</v>
      </c>
    </row>
    <row r="1439" spans="1:12" ht="18" customHeight="1" x14ac:dyDescent="0.15">
      <c r="A1439" s="880">
        <v>11</v>
      </c>
      <c r="B1439" s="883"/>
      <c r="C1439" s="884">
        <v>45103</v>
      </c>
      <c r="D1439" s="1119" t="s">
        <v>2594</v>
      </c>
      <c r="E1439" s="1168"/>
      <c r="F1439" s="886">
        <v>141</v>
      </c>
      <c r="G1439" s="1100" t="s">
        <v>73</v>
      </c>
      <c r="H1439" s="111" t="s">
        <v>3376</v>
      </c>
      <c r="I1439" s="741"/>
      <c r="J1439" s="522"/>
      <c r="K1439" s="901">
        <v>30000</v>
      </c>
      <c r="L1439" s="905">
        <f t="shared" si="65"/>
        <v>9749521</v>
      </c>
    </row>
    <row r="1440" spans="1:12" ht="18" customHeight="1" x14ac:dyDescent="0.15">
      <c r="A1440" s="880">
        <v>14</v>
      </c>
      <c r="B1440" s="883"/>
      <c r="C1440" s="884">
        <v>45103</v>
      </c>
      <c r="D1440" s="1119" t="s">
        <v>2594</v>
      </c>
      <c r="E1440" s="1168"/>
      <c r="F1440" s="886">
        <v>141</v>
      </c>
      <c r="G1440" s="1100" t="s">
        <v>73</v>
      </c>
      <c r="H1440" s="111" t="s">
        <v>3532</v>
      </c>
      <c r="I1440" s="741"/>
      <c r="J1440" s="522"/>
      <c r="K1440" s="901">
        <v>10000</v>
      </c>
      <c r="L1440" s="905">
        <f t="shared" si="65"/>
        <v>9759521</v>
      </c>
    </row>
    <row r="1441" spans="1:12" ht="18" customHeight="1" x14ac:dyDescent="0.15">
      <c r="A1441" s="880">
        <v>13</v>
      </c>
      <c r="B1441" s="883"/>
      <c r="C1441" s="884">
        <v>45103</v>
      </c>
      <c r="D1441" s="1119" t="s">
        <v>2594</v>
      </c>
      <c r="E1441" s="1168"/>
      <c r="F1441" s="886">
        <v>141</v>
      </c>
      <c r="G1441" s="1100" t="s">
        <v>73</v>
      </c>
      <c r="H1441" s="111" t="s">
        <v>3533</v>
      </c>
      <c r="I1441" s="741"/>
      <c r="J1441" s="522"/>
      <c r="K1441" s="901">
        <v>20000</v>
      </c>
      <c r="L1441" s="905">
        <f t="shared" si="65"/>
        <v>9779521</v>
      </c>
    </row>
    <row r="1442" spans="1:12" ht="18" customHeight="1" x14ac:dyDescent="0.15">
      <c r="A1442" s="880">
        <v>16</v>
      </c>
      <c r="B1442" s="883"/>
      <c r="C1442" s="884">
        <v>45103</v>
      </c>
      <c r="D1442" s="1119" t="s">
        <v>2594</v>
      </c>
      <c r="E1442" s="1168"/>
      <c r="F1442" s="886">
        <v>141</v>
      </c>
      <c r="G1442" s="1100" t="s">
        <v>73</v>
      </c>
      <c r="H1442" s="111" t="s">
        <v>3534</v>
      </c>
      <c r="I1442" s="741"/>
      <c r="J1442" s="522"/>
      <c r="K1442" s="901">
        <v>10000</v>
      </c>
      <c r="L1442" s="905">
        <f t="shared" si="65"/>
        <v>9789521</v>
      </c>
    </row>
    <row r="1443" spans="1:12" ht="18" customHeight="1" x14ac:dyDescent="0.15">
      <c r="A1443" s="880">
        <v>17</v>
      </c>
      <c r="B1443" s="883"/>
      <c r="C1443" s="884">
        <v>45103</v>
      </c>
      <c r="D1443" s="1119" t="s">
        <v>2594</v>
      </c>
      <c r="E1443" s="1168"/>
      <c r="F1443" s="886">
        <v>141</v>
      </c>
      <c r="G1443" s="1100" t="s">
        <v>73</v>
      </c>
      <c r="H1443" s="111" t="s">
        <v>3535</v>
      </c>
      <c r="I1443" s="741"/>
      <c r="J1443" s="522"/>
      <c r="K1443" s="901">
        <v>10000</v>
      </c>
      <c r="L1443" s="905">
        <f t="shared" si="65"/>
        <v>9799521</v>
      </c>
    </row>
    <row r="1444" spans="1:12" ht="18" customHeight="1" x14ac:dyDescent="0.15">
      <c r="A1444" s="880"/>
      <c r="B1444" s="883"/>
      <c r="C1444" s="884">
        <v>45106</v>
      </c>
      <c r="D1444" s="1119" t="s">
        <v>3310</v>
      </c>
      <c r="E1444" s="1168"/>
      <c r="F1444" s="886">
        <v>151</v>
      </c>
      <c r="G1444" s="1100" t="s">
        <v>325</v>
      </c>
      <c r="H1444" s="111" t="s">
        <v>3305</v>
      </c>
      <c r="I1444" s="741"/>
      <c r="J1444" s="522"/>
      <c r="K1444" s="901">
        <v>10000</v>
      </c>
      <c r="L1444" s="905">
        <f t="shared" si="65"/>
        <v>9809521</v>
      </c>
    </row>
    <row r="1445" spans="1:12" ht="18" customHeight="1" x14ac:dyDescent="0.15">
      <c r="A1445" s="880">
        <v>19</v>
      </c>
      <c r="B1445" s="883"/>
      <c r="C1445" s="884">
        <v>45106</v>
      </c>
      <c r="D1445" s="1119" t="s">
        <v>2594</v>
      </c>
      <c r="E1445" s="1168"/>
      <c r="F1445" s="886">
        <v>141</v>
      </c>
      <c r="G1445" s="1100" t="s">
        <v>3540</v>
      </c>
      <c r="H1445" s="111" t="s">
        <v>3539</v>
      </c>
      <c r="I1445" s="741"/>
      <c r="J1445" s="522"/>
      <c r="K1445" s="901">
        <v>30000</v>
      </c>
      <c r="L1445" s="905">
        <f t="shared" si="65"/>
        <v>9839521</v>
      </c>
    </row>
    <row r="1446" spans="1:12" ht="18" customHeight="1" x14ac:dyDescent="0.15">
      <c r="A1446" s="880">
        <v>19</v>
      </c>
      <c r="B1446" s="883"/>
      <c r="C1446" s="884">
        <v>45106</v>
      </c>
      <c r="D1446" s="1119" t="s">
        <v>2592</v>
      </c>
      <c r="E1446" s="1168"/>
      <c r="F1446" s="886">
        <v>111</v>
      </c>
      <c r="G1446" s="1100" t="s">
        <v>3540</v>
      </c>
      <c r="H1446" s="111" t="s">
        <v>3541</v>
      </c>
      <c r="I1446" s="741"/>
      <c r="J1446" s="522"/>
      <c r="K1446" s="901">
        <v>63600</v>
      </c>
      <c r="L1446" s="905">
        <f t="shared" si="65"/>
        <v>9903121</v>
      </c>
    </row>
    <row r="1447" spans="1:12" ht="18" customHeight="1" x14ac:dyDescent="0.15">
      <c r="A1447" s="880"/>
      <c r="B1447" s="883"/>
      <c r="C1447" s="884">
        <v>45106</v>
      </c>
      <c r="D1447" s="1171" t="s">
        <v>2705</v>
      </c>
      <c r="E1447" s="1168"/>
      <c r="F1447" s="886">
        <v>241</v>
      </c>
      <c r="G1447" s="1100" t="s">
        <v>4</v>
      </c>
      <c r="H1447" s="111" t="s">
        <v>3542</v>
      </c>
      <c r="I1447" s="741"/>
      <c r="J1447" s="522">
        <v>220000</v>
      </c>
      <c r="K1447" s="901"/>
      <c r="L1447" s="905">
        <f t="shared" si="65"/>
        <v>9683121</v>
      </c>
    </row>
    <row r="1448" spans="1:12" ht="18" customHeight="1" x14ac:dyDescent="0.15">
      <c r="A1448" s="880"/>
      <c r="B1448" s="883"/>
      <c r="C1448" s="884">
        <v>45110</v>
      </c>
      <c r="D1448" s="1171" t="s">
        <v>2757</v>
      </c>
      <c r="E1448" s="1168"/>
      <c r="F1448" s="886">
        <v>251</v>
      </c>
      <c r="G1448" s="1100" t="s">
        <v>325</v>
      </c>
      <c r="H1448" s="111" t="s">
        <v>3545</v>
      </c>
      <c r="I1448" s="741"/>
      <c r="J1448" s="522">
        <v>10000</v>
      </c>
      <c r="K1448" s="901"/>
      <c r="L1448" s="905">
        <f t="shared" si="65"/>
        <v>9673121</v>
      </c>
    </row>
    <row r="1449" spans="1:12" ht="18" customHeight="1" x14ac:dyDescent="0.15">
      <c r="A1449" s="880"/>
      <c r="B1449" s="883"/>
      <c r="C1449" s="884">
        <v>45110</v>
      </c>
      <c r="D1449" s="1171" t="s">
        <v>2625</v>
      </c>
      <c r="E1449" s="1168"/>
      <c r="F1449" s="886">
        <v>231</v>
      </c>
      <c r="G1449" s="1100"/>
      <c r="H1449" s="111" t="s">
        <v>2867</v>
      </c>
      <c r="I1449" s="741"/>
      <c r="J1449" s="522">
        <v>110</v>
      </c>
      <c r="K1449" s="901"/>
      <c r="L1449" s="905">
        <f t="shared" si="65"/>
        <v>9673011</v>
      </c>
    </row>
    <row r="1450" spans="1:12" ht="18" customHeight="1" x14ac:dyDescent="0.15">
      <c r="A1450" s="880"/>
      <c r="B1450" s="883"/>
      <c r="C1450" s="884">
        <v>45117</v>
      </c>
      <c r="D1450" s="1119" t="s">
        <v>2790</v>
      </c>
      <c r="E1450" s="1168"/>
      <c r="F1450" s="886">
        <v>132</v>
      </c>
      <c r="G1450" s="1100" t="s">
        <v>1797</v>
      </c>
      <c r="H1450" s="111"/>
      <c r="I1450" s="741" t="s">
        <v>2538</v>
      </c>
      <c r="J1450" s="522"/>
      <c r="K1450" s="901">
        <v>90000</v>
      </c>
      <c r="L1450" s="905">
        <f t="shared" si="65"/>
        <v>9763011</v>
      </c>
    </row>
    <row r="1451" spans="1:12" ht="18" customHeight="1" x14ac:dyDescent="0.15">
      <c r="A1451" s="880"/>
      <c r="B1451" s="883"/>
      <c r="C1451" s="884">
        <v>45117</v>
      </c>
      <c r="D1451" s="1119" t="s">
        <v>3521</v>
      </c>
      <c r="E1451" s="1168"/>
      <c r="F1451" s="886">
        <v>131</v>
      </c>
      <c r="G1451" s="1100" t="s">
        <v>3546</v>
      </c>
      <c r="H1451" s="111"/>
      <c r="I1451" s="741"/>
      <c r="J1451" s="522"/>
      <c r="K1451" s="901">
        <v>90000</v>
      </c>
      <c r="L1451" s="905">
        <f t="shared" si="65"/>
        <v>9853011</v>
      </c>
    </row>
    <row r="1452" spans="1:12" ht="18" customHeight="1" x14ac:dyDescent="0.15">
      <c r="A1452" s="880">
        <v>34</v>
      </c>
      <c r="B1452" s="883"/>
      <c r="C1452" s="884">
        <v>45120</v>
      </c>
      <c r="D1452" s="1119" t="s">
        <v>2592</v>
      </c>
      <c r="E1452" s="1168"/>
      <c r="F1452" s="886">
        <v>111</v>
      </c>
      <c r="G1452" s="1100" t="s">
        <v>142</v>
      </c>
      <c r="H1452" s="111" t="s">
        <v>3404</v>
      </c>
      <c r="I1452" s="741"/>
      <c r="J1452" s="522"/>
      <c r="K1452" s="901">
        <v>2800</v>
      </c>
      <c r="L1452" s="905">
        <f t="shared" si="65"/>
        <v>9855811</v>
      </c>
    </row>
    <row r="1453" spans="1:12" ht="18" customHeight="1" x14ac:dyDescent="0.15">
      <c r="A1453" s="880"/>
      <c r="B1453" s="883"/>
      <c r="C1453" s="884">
        <v>45120</v>
      </c>
      <c r="D1453" s="1119" t="s">
        <v>2594</v>
      </c>
      <c r="E1453" s="1168"/>
      <c r="F1453" s="886">
        <v>141</v>
      </c>
      <c r="G1453" s="1100" t="s">
        <v>142</v>
      </c>
      <c r="H1453" s="111" t="s">
        <v>3404</v>
      </c>
      <c r="I1453" s="741"/>
      <c r="J1453" s="522"/>
      <c r="K1453" s="901">
        <v>50000</v>
      </c>
      <c r="L1453" s="905">
        <f t="shared" si="65"/>
        <v>9905811</v>
      </c>
    </row>
    <row r="1454" spans="1:12" ht="18" customHeight="1" x14ac:dyDescent="0.15">
      <c r="A1454" s="880">
        <v>33</v>
      </c>
      <c r="B1454" s="883"/>
      <c r="C1454" s="884">
        <v>45120</v>
      </c>
      <c r="D1454" s="1119" t="s">
        <v>2592</v>
      </c>
      <c r="E1454" s="1168"/>
      <c r="F1454" s="886">
        <v>111</v>
      </c>
      <c r="G1454" s="1100" t="s">
        <v>409</v>
      </c>
      <c r="H1454" s="111" t="s">
        <v>3349</v>
      </c>
      <c r="I1454" s="741"/>
      <c r="J1454" s="522"/>
      <c r="K1454" s="901">
        <v>3200</v>
      </c>
      <c r="L1454" s="905">
        <f t="shared" si="65"/>
        <v>9909011</v>
      </c>
    </row>
    <row r="1455" spans="1:12" ht="18" customHeight="1" x14ac:dyDescent="0.15">
      <c r="A1455" s="880"/>
      <c r="B1455" s="883"/>
      <c r="C1455" s="884">
        <v>45120</v>
      </c>
      <c r="D1455" s="1119" t="s">
        <v>2594</v>
      </c>
      <c r="E1455" s="1168"/>
      <c r="F1455" s="886">
        <v>141</v>
      </c>
      <c r="G1455" s="1100" t="s">
        <v>409</v>
      </c>
      <c r="H1455" s="111" t="s">
        <v>3349</v>
      </c>
      <c r="I1455" s="741"/>
      <c r="J1455" s="522"/>
      <c r="K1455" s="901">
        <v>50000</v>
      </c>
      <c r="L1455" s="905">
        <f t="shared" si="65"/>
        <v>9959011</v>
      </c>
    </row>
    <row r="1456" spans="1:12" ht="18" customHeight="1" x14ac:dyDescent="0.15">
      <c r="A1456" s="880">
        <v>16</v>
      </c>
      <c r="B1456" s="883"/>
      <c r="C1456" s="884">
        <v>45129</v>
      </c>
      <c r="D1456" s="1119" t="s">
        <v>2592</v>
      </c>
      <c r="E1456" s="1168"/>
      <c r="F1456" s="886">
        <v>111</v>
      </c>
      <c r="G1456" s="1100" t="s">
        <v>77</v>
      </c>
      <c r="H1456" s="111" t="s">
        <v>3395</v>
      </c>
      <c r="I1456" s="741"/>
      <c r="J1456" s="522"/>
      <c r="K1456" s="901">
        <v>23200</v>
      </c>
      <c r="L1456" s="905">
        <f t="shared" si="65"/>
        <v>9982211</v>
      </c>
    </row>
    <row r="1457" spans="1:12" ht="18" customHeight="1" x14ac:dyDescent="0.15">
      <c r="A1457" s="880">
        <v>17</v>
      </c>
      <c r="B1457" s="883"/>
      <c r="C1457" s="884">
        <v>45133</v>
      </c>
      <c r="D1457" s="1119" t="s">
        <v>2592</v>
      </c>
      <c r="E1457" s="1168"/>
      <c r="F1457" s="886">
        <v>111</v>
      </c>
      <c r="G1457" s="1100" t="s">
        <v>77</v>
      </c>
      <c r="H1457" s="111" t="s">
        <v>3397</v>
      </c>
      <c r="I1457" s="741"/>
      <c r="J1457" s="522"/>
      <c r="K1457" s="901">
        <v>10800</v>
      </c>
      <c r="L1457" s="905">
        <f t="shared" si="65"/>
        <v>9993011</v>
      </c>
    </row>
    <row r="1458" spans="1:12" ht="18" customHeight="1" x14ac:dyDescent="0.15">
      <c r="A1458" s="880"/>
      <c r="B1458" s="883"/>
      <c r="C1458" s="884">
        <v>45140</v>
      </c>
      <c r="D1458" s="1171" t="s">
        <v>2705</v>
      </c>
      <c r="E1458" s="1168"/>
      <c r="F1458" s="886">
        <v>241</v>
      </c>
      <c r="G1458" s="1100" t="s">
        <v>4</v>
      </c>
      <c r="H1458" s="111" t="s">
        <v>3543</v>
      </c>
      <c r="I1458" s="741"/>
      <c r="J1458" s="522">
        <v>130000</v>
      </c>
      <c r="K1458" s="901"/>
      <c r="L1458" s="905">
        <f t="shared" si="65"/>
        <v>9863011</v>
      </c>
    </row>
    <row r="1459" spans="1:12" ht="18" customHeight="1" x14ac:dyDescent="0.15">
      <c r="A1459" s="880"/>
      <c r="B1459" s="883"/>
      <c r="C1459" s="884">
        <v>45159</v>
      </c>
      <c r="D1459" s="1119" t="s">
        <v>3548</v>
      </c>
      <c r="E1459" s="1168"/>
      <c r="F1459" s="886">
        <v>161</v>
      </c>
      <c r="G1459" s="1100"/>
      <c r="H1459" s="111" t="s">
        <v>3112</v>
      </c>
      <c r="I1459" s="741"/>
      <c r="J1459" s="522"/>
      <c r="K1459" s="901">
        <v>49</v>
      </c>
      <c r="L1459" s="905">
        <f t="shared" si="65"/>
        <v>9863060</v>
      </c>
    </row>
    <row r="1460" spans="1:12" ht="18" customHeight="1" x14ac:dyDescent="0.15">
      <c r="A1460" s="880"/>
      <c r="B1460" s="883"/>
      <c r="C1460" s="884">
        <v>45174</v>
      </c>
      <c r="D1460" s="1119" t="s">
        <v>2561</v>
      </c>
      <c r="E1460" s="1168"/>
      <c r="F1460" s="886">
        <v>131</v>
      </c>
      <c r="G1460" s="1100" t="s">
        <v>325</v>
      </c>
      <c r="H1460" s="111"/>
      <c r="I1460" s="741"/>
      <c r="J1460" s="522"/>
      <c r="K1460" s="901">
        <v>140000</v>
      </c>
      <c r="L1460" s="905">
        <f t="shared" si="65"/>
        <v>10003060</v>
      </c>
    </row>
    <row r="1461" spans="1:12" ht="18" customHeight="1" x14ac:dyDescent="0.15">
      <c r="A1461" s="880"/>
      <c r="B1461" s="883"/>
      <c r="C1461" s="884">
        <v>45189</v>
      </c>
      <c r="D1461" s="1171" t="s">
        <v>2852</v>
      </c>
      <c r="E1461" s="1168"/>
      <c r="F1461" s="886">
        <v>221</v>
      </c>
      <c r="G1461" s="1100" t="s">
        <v>4</v>
      </c>
      <c r="H1461" s="111" t="s">
        <v>3549</v>
      </c>
      <c r="I1461" s="741"/>
      <c r="J1461" s="522">
        <v>200000</v>
      </c>
      <c r="K1461" s="901"/>
      <c r="L1461" s="905">
        <f t="shared" si="65"/>
        <v>9803060</v>
      </c>
    </row>
    <row r="1462" spans="1:12" ht="18" customHeight="1" x14ac:dyDescent="0.15">
      <c r="A1462" s="880"/>
      <c r="B1462" s="883"/>
      <c r="C1462" s="884">
        <v>45189</v>
      </c>
      <c r="D1462" s="1171" t="s">
        <v>2852</v>
      </c>
      <c r="E1462" s="1168"/>
      <c r="F1462" s="886">
        <v>221</v>
      </c>
      <c r="G1462" s="1100" t="s">
        <v>4</v>
      </c>
      <c r="H1462" s="111" t="s">
        <v>3550</v>
      </c>
      <c r="I1462" s="741"/>
      <c r="J1462" s="522">
        <v>50000</v>
      </c>
      <c r="K1462" s="901"/>
      <c r="L1462" s="905">
        <f t="shared" ref="L1462:L1525" si="66">IF(C1462="","",L1461+K1462-J1462)</f>
        <v>9753060</v>
      </c>
    </row>
    <row r="1463" spans="1:12" ht="18" customHeight="1" x14ac:dyDescent="0.15">
      <c r="A1463" s="880"/>
      <c r="B1463" s="883"/>
      <c r="C1463" s="884">
        <v>45189</v>
      </c>
      <c r="D1463" s="1171" t="s">
        <v>2625</v>
      </c>
      <c r="E1463" s="1168"/>
      <c r="F1463" s="886">
        <v>231</v>
      </c>
      <c r="G1463" s="1100"/>
      <c r="H1463" s="111" t="s">
        <v>2867</v>
      </c>
      <c r="I1463" s="741"/>
      <c r="J1463" s="522">
        <v>440</v>
      </c>
      <c r="K1463" s="901"/>
      <c r="L1463" s="905">
        <f t="shared" si="66"/>
        <v>9752620</v>
      </c>
    </row>
    <row r="1464" spans="1:12" ht="18" customHeight="1" x14ac:dyDescent="0.15">
      <c r="A1464" s="880">
        <v>36</v>
      </c>
      <c r="B1464" s="883"/>
      <c r="C1464" s="884">
        <v>45198</v>
      </c>
      <c r="D1464" s="1119" t="s">
        <v>2592</v>
      </c>
      <c r="E1464" s="1168"/>
      <c r="F1464" s="886">
        <v>111</v>
      </c>
      <c r="G1464" s="1100" t="s">
        <v>142</v>
      </c>
      <c r="H1464" s="111" t="s">
        <v>3354</v>
      </c>
      <c r="I1464" s="741"/>
      <c r="J1464" s="522"/>
      <c r="K1464" s="901">
        <v>2400</v>
      </c>
      <c r="L1464" s="905">
        <f t="shared" si="66"/>
        <v>9755020</v>
      </c>
    </row>
    <row r="1465" spans="1:12" ht="18" customHeight="1" x14ac:dyDescent="0.15">
      <c r="A1465" s="880"/>
      <c r="B1465" s="883"/>
      <c r="C1465" s="884">
        <v>45198</v>
      </c>
      <c r="D1465" s="1119" t="s">
        <v>2594</v>
      </c>
      <c r="E1465" s="1168"/>
      <c r="F1465" s="886">
        <v>141</v>
      </c>
      <c r="G1465" s="1100" t="s">
        <v>142</v>
      </c>
      <c r="H1465" s="111" t="s">
        <v>3354</v>
      </c>
      <c r="I1465" s="741"/>
      <c r="J1465" s="522"/>
      <c r="K1465" s="901">
        <v>50000</v>
      </c>
      <c r="L1465" s="905">
        <f t="shared" si="66"/>
        <v>9805020</v>
      </c>
    </row>
    <row r="1466" spans="1:12" ht="18" customHeight="1" x14ac:dyDescent="0.15">
      <c r="A1466" s="880"/>
      <c r="B1466" s="883"/>
      <c r="C1466" s="884">
        <v>45204</v>
      </c>
      <c r="D1466" s="1119" t="s">
        <v>2561</v>
      </c>
      <c r="E1466" s="1168"/>
      <c r="F1466" s="886">
        <v>131</v>
      </c>
      <c r="G1466" s="1100" t="s">
        <v>2574</v>
      </c>
      <c r="H1466" s="111"/>
      <c r="I1466" s="741"/>
      <c r="J1466" s="522"/>
      <c r="K1466" s="901">
        <v>30000</v>
      </c>
      <c r="L1466" s="905">
        <f t="shared" si="66"/>
        <v>9835020</v>
      </c>
    </row>
    <row r="1467" spans="1:12" ht="18" customHeight="1" x14ac:dyDescent="0.15">
      <c r="A1467" s="880"/>
      <c r="B1467" s="883"/>
      <c r="C1467" s="884">
        <v>45209</v>
      </c>
      <c r="D1467" s="1119" t="s">
        <v>2561</v>
      </c>
      <c r="E1467" s="1168"/>
      <c r="F1467" s="886">
        <v>131</v>
      </c>
      <c r="G1467" s="1100" t="s">
        <v>26</v>
      </c>
      <c r="H1467" s="111"/>
      <c r="I1467" s="741"/>
      <c r="J1467" s="522"/>
      <c r="K1467" s="901">
        <v>5000</v>
      </c>
      <c r="L1467" s="905">
        <f t="shared" si="66"/>
        <v>9840020</v>
      </c>
    </row>
    <row r="1468" spans="1:12" ht="18" customHeight="1" x14ac:dyDescent="0.15">
      <c r="A1468" s="880"/>
      <c r="B1468" s="883"/>
      <c r="C1468" s="884">
        <v>45224</v>
      </c>
      <c r="D1468" s="1171" t="s">
        <v>2622</v>
      </c>
      <c r="E1468" s="1168"/>
      <c r="F1468" s="886">
        <v>211</v>
      </c>
      <c r="G1468" s="1100" t="s">
        <v>2568</v>
      </c>
      <c r="H1468" s="111" t="s">
        <v>3551</v>
      </c>
      <c r="I1468" s="741"/>
      <c r="J1468" s="522">
        <v>20500</v>
      </c>
      <c r="K1468" s="901"/>
      <c r="L1468" s="905">
        <f t="shared" si="66"/>
        <v>9819520</v>
      </c>
    </row>
    <row r="1469" spans="1:12" ht="18" customHeight="1" x14ac:dyDescent="0.15">
      <c r="A1469" s="880"/>
      <c r="B1469" s="883"/>
      <c r="C1469" s="884">
        <v>45224</v>
      </c>
      <c r="D1469" s="1171" t="s">
        <v>2625</v>
      </c>
      <c r="E1469" s="1168"/>
      <c r="F1469" s="886">
        <v>231</v>
      </c>
      <c r="G1469" s="1100"/>
      <c r="H1469" s="111" t="s">
        <v>2867</v>
      </c>
      <c r="I1469" s="741"/>
      <c r="J1469" s="522">
        <v>110</v>
      </c>
      <c r="K1469" s="901"/>
      <c r="L1469" s="905">
        <f t="shared" si="66"/>
        <v>9819410</v>
      </c>
    </row>
    <row r="1470" spans="1:12" ht="18" customHeight="1" x14ac:dyDescent="0.15">
      <c r="A1470" s="880"/>
      <c r="B1470" s="883"/>
      <c r="C1470" s="884">
        <v>45224</v>
      </c>
      <c r="D1470" s="1119" t="s">
        <v>2561</v>
      </c>
      <c r="E1470" s="1168"/>
      <c r="F1470" s="886">
        <v>131</v>
      </c>
      <c r="G1470" s="1100" t="s">
        <v>2904</v>
      </c>
      <c r="H1470" s="111"/>
      <c r="I1470" s="741"/>
      <c r="J1470" s="522"/>
      <c r="K1470" s="901">
        <v>40000</v>
      </c>
      <c r="L1470" s="905">
        <f t="shared" si="66"/>
        <v>9859410</v>
      </c>
    </row>
    <row r="1471" spans="1:12" ht="18" customHeight="1" x14ac:dyDescent="0.15">
      <c r="A1471" s="880">
        <v>38</v>
      </c>
      <c r="B1471" s="883"/>
      <c r="C1471" s="884">
        <v>45229</v>
      </c>
      <c r="D1471" s="1119" t="s">
        <v>2592</v>
      </c>
      <c r="E1471" s="1168"/>
      <c r="F1471" s="886">
        <v>111</v>
      </c>
      <c r="G1471" s="1100" t="s">
        <v>142</v>
      </c>
      <c r="H1471" s="111" t="s">
        <v>3437</v>
      </c>
      <c r="I1471" s="741"/>
      <c r="J1471" s="522"/>
      <c r="K1471" s="901">
        <v>4800</v>
      </c>
      <c r="L1471" s="905">
        <f t="shared" si="66"/>
        <v>9864210</v>
      </c>
    </row>
    <row r="1472" spans="1:12" ht="18" customHeight="1" x14ac:dyDescent="0.15">
      <c r="A1472" s="880"/>
      <c r="B1472" s="883"/>
      <c r="C1472" s="884">
        <v>45229</v>
      </c>
      <c r="D1472" s="1119" t="s">
        <v>2594</v>
      </c>
      <c r="E1472" s="1168"/>
      <c r="F1472" s="886">
        <v>141</v>
      </c>
      <c r="G1472" s="1100" t="s">
        <v>142</v>
      </c>
      <c r="H1472" s="111" t="s">
        <v>3437</v>
      </c>
      <c r="I1472" s="741"/>
      <c r="J1472" s="522"/>
      <c r="K1472" s="901">
        <v>50000</v>
      </c>
      <c r="L1472" s="905">
        <f t="shared" si="66"/>
        <v>9914210</v>
      </c>
    </row>
    <row r="1473" spans="1:12" ht="18" customHeight="1" x14ac:dyDescent="0.15">
      <c r="A1473" s="880">
        <v>37</v>
      </c>
      <c r="B1473" s="883"/>
      <c r="C1473" s="884">
        <v>45232</v>
      </c>
      <c r="D1473" s="1119" t="s">
        <v>2592</v>
      </c>
      <c r="E1473" s="1168"/>
      <c r="F1473" s="886">
        <v>111</v>
      </c>
      <c r="G1473" s="1100" t="s">
        <v>142</v>
      </c>
      <c r="H1473" s="111" t="s">
        <v>3309</v>
      </c>
      <c r="I1473" s="741"/>
      <c r="J1473" s="522"/>
      <c r="K1473" s="901">
        <v>7600</v>
      </c>
      <c r="L1473" s="905">
        <f t="shared" si="66"/>
        <v>9921810</v>
      </c>
    </row>
    <row r="1474" spans="1:12" ht="18" customHeight="1" x14ac:dyDescent="0.15">
      <c r="A1474" s="880"/>
      <c r="B1474" s="883"/>
      <c r="C1474" s="884">
        <v>45232</v>
      </c>
      <c r="D1474" s="1119" t="s">
        <v>2594</v>
      </c>
      <c r="E1474" s="1168"/>
      <c r="F1474" s="886">
        <v>141</v>
      </c>
      <c r="G1474" s="1100" t="s">
        <v>142</v>
      </c>
      <c r="H1474" s="111" t="s">
        <v>3309</v>
      </c>
      <c r="I1474" s="741"/>
      <c r="J1474" s="522"/>
      <c r="K1474" s="901">
        <v>10000</v>
      </c>
      <c r="L1474" s="905">
        <f t="shared" si="66"/>
        <v>9931810</v>
      </c>
    </row>
    <row r="1475" spans="1:12" ht="18" customHeight="1" x14ac:dyDescent="0.15">
      <c r="A1475" s="880">
        <v>23</v>
      </c>
      <c r="B1475" s="883"/>
      <c r="C1475" s="884">
        <v>45244</v>
      </c>
      <c r="D1475" s="1119" t="s">
        <v>2592</v>
      </c>
      <c r="E1475" s="1168"/>
      <c r="F1475" s="886">
        <v>111</v>
      </c>
      <c r="G1475" s="1100" t="s">
        <v>446</v>
      </c>
      <c r="H1475" s="111" t="s">
        <v>3421</v>
      </c>
      <c r="I1475" s="741"/>
      <c r="J1475" s="522"/>
      <c r="K1475" s="901">
        <v>76800</v>
      </c>
      <c r="L1475" s="905">
        <f t="shared" si="66"/>
        <v>10008610</v>
      </c>
    </row>
    <row r="1476" spans="1:12" ht="18" customHeight="1" x14ac:dyDescent="0.15">
      <c r="A1476" s="880"/>
      <c r="B1476" s="883"/>
      <c r="C1476" s="884">
        <v>45244</v>
      </c>
      <c r="D1476" s="1119" t="s">
        <v>2594</v>
      </c>
      <c r="E1476" s="1168"/>
      <c r="F1476" s="886">
        <v>141</v>
      </c>
      <c r="G1476" s="1100" t="s">
        <v>446</v>
      </c>
      <c r="H1476" s="111" t="s">
        <v>3421</v>
      </c>
      <c r="I1476" s="741"/>
      <c r="J1476" s="522"/>
      <c r="K1476" s="901">
        <v>30000</v>
      </c>
      <c r="L1476" s="905">
        <f t="shared" si="66"/>
        <v>10038610</v>
      </c>
    </row>
    <row r="1477" spans="1:12" ht="18" customHeight="1" x14ac:dyDescent="0.15">
      <c r="A1477" s="880">
        <v>25</v>
      </c>
      <c r="B1477" s="883"/>
      <c r="C1477" s="884">
        <v>45250</v>
      </c>
      <c r="D1477" s="1119" t="s">
        <v>2592</v>
      </c>
      <c r="E1477" s="1168"/>
      <c r="F1477" s="886">
        <v>111</v>
      </c>
      <c r="G1477" s="1100" t="s">
        <v>2269</v>
      </c>
      <c r="H1477" s="111" t="s">
        <v>3554</v>
      </c>
      <c r="I1477" s="741"/>
      <c r="J1477" s="522"/>
      <c r="K1477" s="901">
        <v>53000</v>
      </c>
      <c r="L1477" s="905">
        <f t="shared" si="66"/>
        <v>10091610</v>
      </c>
    </row>
    <row r="1478" spans="1:12" ht="18" customHeight="1" x14ac:dyDescent="0.15">
      <c r="A1478" s="880">
        <v>22</v>
      </c>
      <c r="B1478" s="883"/>
      <c r="C1478" s="884">
        <v>45251</v>
      </c>
      <c r="D1478" s="1119" t="s">
        <v>2592</v>
      </c>
      <c r="E1478" s="1168"/>
      <c r="F1478" s="886">
        <v>111</v>
      </c>
      <c r="G1478" s="1100" t="s">
        <v>77</v>
      </c>
      <c r="H1478" s="111" t="s">
        <v>3684</v>
      </c>
      <c r="I1478" s="741"/>
      <c r="J1478" s="522"/>
      <c r="K1478" s="901">
        <v>55000</v>
      </c>
      <c r="L1478" s="905">
        <f t="shared" si="66"/>
        <v>10146610</v>
      </c>
    </row>
    <row r="1479" spans="1:12" ht="18" customHeight="1" x14ac:dyDescent="0.15">
      <c r="A1479" s="880">
        <v>73</v>
      </c>
      <c r="B1479" s="883"/>
      <c r="C1479" s="884">
        <v>45254</v>
      </c>
      <c r="D1479" s="1119" t="s">
        <v>2592</v>
      </c>
      <c r="E1479" s="1168"/>
      <c r="F1479" s="886">
        <v>111</v>
      </c>
      <c r="G1479" s="1100" t="s">
        <v>409</v>
      </c>
      <c r="H1479" s="111" t="s">
        <v>3443</v>
      </c>
      <c r="I1479" s="741"/>
      <c r="J1479" s="522"/>
      <c r="K1479" s="901">
        <v>2400</v>
      </c>
      <c r="L1479" s="905">
        <f t="shared" si="66"/>
        <v>10149010</v>
      </c>
    </row>
    <row r="1480" spans="1:12" ht="18" customHeight="1" x14ac:dyDescent="0.15">
      <c r="A1480" s="880"/>
      <c r="B1480" s="883"/>
      <c r="C1480" s="884">
        <v>45254</v>
      </c>
      <c r="D1480" s="1119" t="s">
        <v>2594</v>
      </c>
      <c r="E1480" s="1168"/>
      <c r="F1480" s="886">
        <v>141</v>
      </c>
      <c r="G1480" s="1100" t="s">
        <v>409</v>
      </c>
      <c r="H1480" s="111" t="s">
        <v>3443</v>
      </c>
      <c r="I1480" s="741"/>
      <c r="J1480" s="522"/>
      <c r="K1480" s="901">
        <v>10000</v>
      </c>
      <c r="L1480" s="905">
        <f t="shared" si="66"/>
        <v>10159010</v>
      </c>
    </row>
    <row r="1481" spans="1:12" ht="18" customHeight="1" x14ac:dyDescent="0.15">
      <c r="A1481" s="880">
        <v>72</v>
      </c>
      <c r="B1481" s="883"/>
      <c r="C1481" s="884">
        <v>45258</v>
      </c>
      <c r="D1481" s="1119" t="s">
        <v>2594</v>
      </c>
      <c r="E1481" s="1168"/>
      <c r="F1481" s="886">
        <v>141</v>
      </c>
      <c r="G1481" s="1100" t="s">
        <v>142</v>
      </c>
      <c r="H1481" s="111" t="s">
        <v>3358</v>
      </c>
      <c r="I1481" s="741"/>
      <c r="J1481" s="522"/>
      <c r="K1481" s="901">
        <v>30000</v>
      </c>
      <c r="L1481" s="905">
        <f t="shared" si="66"/>
        <v>10189010</v>
      </c>
    </row>
    <row r="1482" spans="1:12" ht="18" customHeight="1" x14ac:dyDescent="0.15">
      <c r="A1482" s="880"/>
      <c r="B1482" s="883"/>
      <c r="C1482" s="884">
        <v>45258</v>
      </c>
      <c r="D1482" s="1119" t="s">
        <v>2609</v>
      </c>
      <c r="E1482" s="1168"/>
      <c r="F1482" s="886">
        <v>111</v>
      </c>
      <c r="G1482" s="1100" t="s">
        <v>32</v>
      </c>
      <c r="H1482" s="111" t="s">
        <v>3555</v>
      </c>
      <c r="I1482" s="741"/>
      <c r="J1482" s="522"/>
      <c r="K1482" s="901">
        <v>9600</v>
      </c>
      <c r="L1482" s="905">
        <f t="shared" si="66"/>
        <v>10198610</v>
      </c>
    </row>
    <row r="1483" spans="1:12" ht="18" customHeight="1" x14ac:dyDescent="0.15">
      <c r="A1483" s="880">
        <v>40</v>
      </c>
      <c r="B1483" s="883"/>
      <c r="C1483" s="884">
        <v>45265</v>
      </c>
      <c r="D1483" s="1119" t="s">
        <v>2592</v>
      </c>
      <c r="E1483" s="1168"/>
      <c r="F1483" s="886">
        <v>111</v>
      </c>
      <c r="G1483" s="1100" t="s">
        <v>2728</v>
      </c>
      <c r="H1483" s="111" t="s">
        <v>3304</v>
      </c>
      <c r="I1483" s="741"/>
      <c r="J1483" s="522"/>
      <c r="K1483" s="901">
        <v>2800</v>
      </c>
      <c r="L1483" s="905">
        <f t="shared" si="66"/>
        <v>10201410</v>
      </c>
    </row>
    <row r="1484" spans="1:12" ht="18" customHeight="1" x14ac:dyDescent="0.15">
      <c r="A1484" s="880"/>
      <c r="B1484" s="883"/>
      <c r="C1484" s="884">
        <v>45265</v>
      </c>
      <c r="D1484" s="1119" t="s">
        <v>2594</v>
      </c>
      <c r="E1484" s="1168"/>
      <c r="F1484" s="886">
        <v>141</v>
      </c>
      <c r="G1484" s="1100" t="s">
        <v>89</v>
      </c>
      <c r="H1484" s="111" t="s">
        <v>3304</v>
      </c>
      <c r="I1484" s="741"/>
      <c r="J1484" s="522"/>
      <c r="K1484" s="901">
        <v>10000</v>
      </c>
      <c r="L1484" s="905">
        <f t="shared" si="66"/>
        <v>10211410</v>
      </c>
    </row>
    <row r="1485" spans="1:12" ht="18" customHeight="1" x14ac:dyDescent="0.15">
      <c r="A1485" s="880"/>
      <c r="B1485" s="883"/>
      <c r="C1485" s="884">
        <v>45265</v>
      </c>
      <c r="D1485" s="1119" t="s">
        <v>762</v>
      </c>
      <c r="E1485" s="1168"/>
      <c r="F1485" s="886">
        <v>151</v>
      </c>
      <c r="G1485" s="1100" t="s">
        <v>89</v>
      </c>
      <c r="H1485" s="111" t="s">
        <v>3305</v>
      </c>
      <c r="I1485" s="741"/>
      <c r="J1485" s="522"/>
      <c r="K1485" s="901">
        <v>10000</v>
      </c>
      <c r="L1485" s="905">
        <f t="shared" si="66"/>
        <v>10221410</v>
      </c>
    </row>
    <row r="1486" spans="1:12" ht="18" customHeight="1" x14ac:dyDescent="0.15">
      <c r="A1486" s="880">
        <v>52</v>
      </c>
      <c r="B1486" s="883"/>
      <c r="C1486" s="884">
        <v>45266</v>
      </c>
      <c r="D1486" s="1119" t="s">
        <v>2592</v>
      </c>
      <c r="E1486" s="1168"/>
      <c r="F1486" s="886">
        <v>111</v>
      </c>
      <c r="G1486" s="1100" t="s">
        <v>321</v>
      </c>
      <c r="H1486" s="111" t="s">
        <v>3362</v>
      </c>
      <c r="I1486" s="741"/>
      <c r="J1486" s="522"/>
      <c r="K1486" s="901">
        <v>5800</v>
      </c>
      <c r="L1486" s="905">
        <f t="shared" si="66"/>
        <v>10227210</v>
      </c>
    </row>
    <row r="1487" spans="1:12" ht="18" customHeight="1" x14ac:dyDescent="0.15">
      <c r="A1487" s="880"/>
      <c r="B1487" s="883"/>
      <c r="C1487" s="884">
        <v>45266</v>
      </c>
      <c r="D1487" s="1119" t="s">
        <v>2594</v>
      </c>
      <c r="E1487" s="1168"/>
      <c r="F1487" s="886">
        <v>141</v>
      </c>
      <c r="G1487" s="1100" t="s">
        <v>321</v>
      </c>
      <c r="H1487" s="111" t="s">
        <v>3362</v>
      </c>
      <c r="I1487" s="741"/>
      <c r="J1487" s="522"/>
      <c r="K1487" s="901">
        <v>10000</v>
      </c>
      <c r="L1487" s="905">
        <f t="shared" si="66"/>
        <v>10237210</v>
      </c>
    </row>
    <row r="1488" spans="1:12" ht="18" customHeight="1" x14ac:dyDescent="0.15">
      <c r="A1488" s="880"/>
      <c r="B1488" s="883"/>
      <c r="C1488" s="884">
        <v>45274</v>
      </c>
      <c r="D1488" s="1171" t="s">
        <v>3642</v>
      </c>
      <c r="E1488" s="1168"/>
      <c r="F1488" s="886">
        <v>251</v>
      </c>
      <c r="G1488" s="1100" t="s">
        <v>89</v>
      </c>
      <c r="H1488" s="111" t="s">
        <v>3545</v>
      </c>
      <c r="I1488" s="741"/>
      <c r="J1488" s="522">
        <v>10000</v>
      </c>
      <c r="K1488" s="901"/>
      <c r="L1488" s="905">
        <f t="shared" si="66"/>
        <v>10227210</v>
      </c>
    </row>
    <row r="1489" spans="1:12" ht="18" customHeight="1" x14ac:dyDescent="0.15">
      <c r="A1489" s="880"/>
      <c r="B1489" s="883"/>
      <c r="C1489" s="884">
        <v>45274</v>
      </c>
      <c r="D1489" s="1171" t="s">
        <v>2705</v>
      </c>
      <c r="E1489" s="1168"/>
      <c r="F1489" s="886">
        <v>241</v>
      </c>
      <c r="G1489" s="1100" t="s">
        <v>4</v>
      </c>
      <c r="H1489" s="111" t="s">
        <v>3542</v>
      </c>
      <c r="I1489" s="741"/>
      <c r="J1489" s="522">
        <v>150000</v>
      </c>
      <c r="K1489" s="901"/>
      <c r="L1489" s="905">
        <f t="shared" si="66"/>
        <v>10077210</v>
      </c>
    </row>
    <row r="1490" spans="1:12" ht="18" customHeight="1" x14ac:dyDescent="0.15">
      <c r="A1490" s="880">
        <v>20</v>
      </c>
      <c r="B1490" s="883"/>
      <c r="C1490" s="884">
        <v>45278</v>
      </c>
      <c r="D1490" s="1119" t="s">
        <v>2592</v>
      </c>
      <c r="E1490" s="1168"/>
      <c r="F1490" s="886">
        <v>111</v>
      </c>
      <c r="G1490" s="1100" t="s">
        <v>77</v>
      </c>
      <c r="H1490" s="111" t="s">
        <v>3557</v>
      </c>
      <c r="I1490" s="741"/>
      <c r="J1490" s="522"/>
      <c r="K1490" s="901">
        <v>90600</v>
      </c>
      <c r="L1490" s="905">
        <f t="shared" si="66"/>
        <v>10167810</v>
      </c>
    </row>
    <row r="1491" spans="1:12" ht="18" customHeight="1" x14ac:dyDescent="0.15">
      <c r="A1491" s="880">
        <v>71</v>
      </c>
      <c r="B1491" s="883"/>
      <c r="C1491" s="884">
        <v>45302</v>
      </c>
      <c r="D1491" s="1119" t="s">
        <v>3559</v>
      </c>
      <c r="E1491" s="1168"/>
      <c r="F1491" s="886">
        <v>141</v>
      </c>
      <c r="G1491" s="1100" t="s">
        <v>142</v>
      </c>
      <c r="H1491" s="111" t="s">
        <v>3560</v>
      </c>
      <c r="I1491" s="741"/>
      <c r="J1491" s="522"/>
      <c r="K1491" s="901">
        <v>10000</v>
      </c>
      <c r="L1491" s="905">
        <f t="shared" si="66"/>
        <v>10177810</v>
      </c>
    </row>
    <row r="1492" spans="1:12" ht="18" customHeight="1" x14ac:dyDescent="0.15">
      <c r="A1492" s="880"/>
      <c r="B1492" s="883"/>
      <c r="C1492" s="884">
        <v>45308</v>
      </c>
      <c r="D1492" s="1171" t="s">
        <v>2622</v>
      </c>
      <c r="E1492" s="1168"/>
      <c r="F1492" s="886">
        <v>211</v>
      </c>
      <c r="G1492" s="1100" t="s">
        <v>3561</v>
      </c>
      <c r="H1492" s="111" t="s">
        <v>3562</v>
      </c>
      <c r="I1492" s="741"/>
      <c r="J1492" s="522">
        <v>200000</v>
      </c>
      <c r="K1492" s="901"/>
      <c r="L1492" s="905">
        <f t="shared" si="66"/>
        <v>9977810</v>
      </c>
    </row>
    <row r="1493" spans="1:12" ht="18" customHeight="1" x14ac:dyDescent="0.15">
      <c r="A1493" s="880"/>
      <c r="B1493" s="883"/>
      <c r="C1493" s="884">
        <v>45308</v>
      </c>
      <c r="D1493" s="1171" t="s">
        <v>2625</v>
      </c>
      <c r="E1493" s="1168"/>
      <c r="F1493" s="886">
        <v>231</v>
      </c>
      <c r="G1493" s="1100"/>
      <c r="H1493" s="111" t="s">
        <v>2867</v>
      </c>
      <c r="I1493" s="741"/>
      <c r="J1493" s="522">
        <v>440</v>
      </c>
      <c r="K1493" s="901"/>
      <c r="L1493" s="905">
        <f t="shared" si="66"/>
        <v>9977370</v>
      </c>
    </row>
    <row r="1494" spans="1:12" ht="18" customHeight="1" x14ac:dyDescent="0.15">
      <c r="A1494" s="880">
        <v>25</v>
      </c>
      <c r="B1494" s="883"/>
      <c r="C1494" s="884">
        <v>45309</v>
      </c>
      <c r="D1494" s="1119" t="s">
        <v>3563</v>
      </c>
      <c r="E1494" s="1168"/>
      <c r="F1494" s="886">
        <v>141</v>
      </c>
      <c r="G1494" s="1100" t="s">
        <v>2269</v>
      </c>
      <c r="H1494" s="111" t="s">
        <v>3554</v>
      </c>
      <c r="I1494" s="741"/>
      <c r="J1494" s="522"/>
      <c r="K1494" s="901">
        <v>30000</v>
      </c>
      <c r="L1494" s="905">
        <f t="shared" si="66"/>
        <v>10007370</v>
      </c>
    </row>
    <row r="1495" spans="1:12" ht="18" customHeight="1" x14ac:dyDescent="0.15">
      <c r="A1495" s="880">
        <v>21</v>
      </c>
      <c r="B1495" s="883"/>
      <c r="C1495" s="884">
        <v>45309</v>
      </c>
      <c r="D1495" s="1119" t="s">
        <v>3563</v>
      </c>
      <c r="E1495" s="1168"/>
      <c r="F1495" s="886">
        <v>141</v>
      </c>
      <c r="G1495" s="1100" t="s">
        <v>3564</v>
      </c>
      <c r="H1495" s="111" t="s">
        <v>3565</v>
      </c>
      <c r="I1495" s="741"/>
      <c r="J1495" s="522"/>
      <c r="K1495" s="901">
        <v>10000</v>
      </c>
      <c r="L1495" s="905">
        <f t="shared" si="66"/>
        <v>10017370</v>
      </c>
    </row>
    <row r="1496" spans="1:12" ht="18" customHeight="1" x14ac:dyDescent="0.15">
      <c r="A1496" s="880">
        <v>20</v>
      </c>
      <c r="B1496" s="883"/>
      <c r="C1496" s="884">
        <v>45309</v>
      </c>
      <c r="D1496" s="1119" t="s">
        <v>3563</v>
      </c>
      <c r="E1496" s="1168"/>
      <c r="F1496" s="886">
        <v>141</v>
      </c>
      <c r="G1496" s="1100" t="s">
        <v>3564</v>
      </c>
      <c r="H1496" s="111" t="s">
        <v>3566</v>
      </c>
      <c r="I1496" s="741"/>
      <c r="J1496" s="522"/>
      <c r="K1496" s="901">
        <v>30000</v>
      </c>
      <c r="L1496" s="905">
        <f t="shared" si="66"/>
        <v>10047370</v>
      </c>
    </row>
    <row r="1497" spans="1:12" ht="18" customHeight="1" x14ac:dyDescent="0.15">
      <c r="A1497" s="880">
        <v>22</v>
      </c>
      <c r="B1497" s="883"/>
      <c r="C1497" s="884">
        <v>45309</v>
      </c>
      <c r="D1497" s="1119" t="s">
        <v>3563</v>
      </c>
      <c r="E1497" s="1168"/>
      <c r="F1497" s="886">
        <v>141</v>
      </c>
      <c r="G1497" s="1100" t="s">
        <v>3564</v>
      </c>
      <c r="H1497" s="111" t="s">
        <v>3684</v>
      </c>
      <c r="I1497" s="741"/>
      <c r="J1497" s="522"/>
      <c r="K1497" s="901">
        <v>30000</v>
      </c>
      <c r="L1497" s="905">
        <f t="shared" si="66"/>
        <v>10077370</v>
      </c>
    </row>
    <row r="1498" spans="1:12" ht="18" customHeight="1" x14ac:dyDescent="0.15">
      <c r="A1498" s="880">
        <v>24</v>
      </c>
      <c r="B1498" s="883"/>
      <c r="C1498" s="884">
        <v>45309</v>
      </c>
      <c r="D1498" s="1119" t="s">
        <v>3563</v>
      </c>
      <c r="E1498" s="1168"/>
      <c r="F1498" s="886">
        <v>141</v>
      </c>
      <c r="G1498" s="1100" t="s">
        <v>3564</v>
      </c>
      <c r="H1498" s="111" t="s">
        <v>3567</v>
      </c>
      <c r="I1498" s="741"/>
      <c r="J1498" s="522"/>
      <c r="K1498" s="901">
        <v>50000</v>
      </c>
      <c r="L1498" s="905">
        <f t="shared" si="66"/>
        <v>10127370</v>
      </c>
    </row>
    <row r="1499" spans="1:12" ht="18" customHeight="1" x14ac:dyDescent="0.15">
      <c r="A1499" s="880">
        <v>21</v>
      </c>
      <c r="B1499" s="883"/>
      <c r="C1499" s="884">
        <v>45315</v>
      </c>
      <c r="D1499" s="1119" t="s">
        <v>3568</v>
      </c>
      <c r="E1499" s="1168"/>
      <c r="F1499" s="886">
        <v>111</v>
      </c>
      <c r="G1499" s="1100" t="s">
        <v>77</v>
      </c>
      <c r="H1499" s="111" t="s">
        <v>3407</v>
      </c>
      <c r="I1499" s="741"/>
      <c r="J1499" s="522"/>
      <c r="K1499" s="901">
        <v>47200</v>
      </c>
      <c r="L1499" s="905">
        <f t="shared" si="66"/>
        <v>10174570</v>
      </c>
    </row>
    <row r="1500" spans="1:12" ht="18" customHeight="1" x14ac:dyDescent="0.15">
      <c r="A1500" s="880">
        <v>24</v>
      </c>
      <c r="B1500" s="883"/>
      <c r="C1500" s="884">
        <v>45315</v>
      </c>
      <c r="D1500" s="1119" t="s">
        <v>3568</v>
      </c>
      <c r="E1500" s="1168"/>
      <c r="F1500" s="886">
        <v>111</v>
      </c>
      <c r="G1500" s="1100" t="s">
        <v>3569</v>
      </c>
      <c r="H1500" s="111" t="s">
        <v>3570</v>
      </c>
      <c r="I1500" s="741"/>
      <c r="J1500" s="522"/>
      <c r="K1500" s="901">
        <v>45400</v>
      </c>
      <c r="L1500" s="905">
        <f t="shared" si="66"/>
        <v>10219970</v>
      </c>
    </row>
    <row r="1501" spans="1:12" ht="18" customHeight="1" x14ac:dyDescent="0.15">
      <c r="A1501" s="880">
        <v>31</v>
      </c>
      <c r="B1501" s="883"/>
      <c r="C1501" s="884">
        <v>45327</v>
      </c>
      <c r="D1501" s="1119" t="s">
        <v>2592</v>
      </c>
      <c r="E1501" s="1168"/>
      <c r="F1501" s="886">
        <v>111</v>
      </c>
      <c r="G1501" s="1100" t="s">
        <v>142</v>
      </c>
      <c r="H1501" s="111" t="s">
        <v>3630</v>
      </c>
      <c r="I1501" s="741"/>
      <c r="J1501" s="522"/>
      <c r="K1501" s="901">
        <v>11200</v>
      </c>
      <c r="L1501" s="905">
        <f t="shared" si="66"/>
        <v>10231170</v>
      </c>
    </row>
    <row r="1502" spans="1:12" ht="18" customHeight="1" x14ac:dyDescent="0.15">
      <c r="A1502" s="880"/>
      <c r="B1502" s="883"/>
      <c r="C1502" s="884">
        <v>45327</v>
      </c>
      <c r="D1502" s="1119" t="s">
        <v>2594</v>
      </c>
      <c r="E1502" s="1168"/>
      <c r="F1502" s="886">
        <v>141</v>
      </c>
      <c r="G1502" s="1100" t="s">
        <v>142</v>
      </c>
      <c r="H1502" s="111" t="s">
        <v>3630</v>
      </c>
      <c r="I1502" s="741"/>
      <c r="J1502" s="522"/>
      <c r="K1502" s="901">
        <v>30000</v>
      </c>
      <c r="L1502" s="905">
        <f t="shared" si="66"/>
        <v>10261170</v>
      </c>
    </row>
    <row r="1503" spans="1:12" ht="18" customHeight="1" x14ac:dyDescent="0.15">
      <c r="A1503" s="880">
        <v>12</v>
      </c>
      <c r="B1503" s="883"/>
      <c r="C1503" s="884">
        <v>45338</v>
      </c>
      <c r="D1503" s="1119" t="s">
        <v>2592</v>
      </c>
      <c r="E1503" s="1168"/>
      <c r="F1503" s="886">
        <v>111</v>
      </c>
      <c r="G1503" s="1100" t="s">
        <v>2770</v>
      </c>
      <c r="H1503" s="111" t="s">
        <v>3382</v>
      </c>
      <c r="I1503" s="741"/>
      <c r="J1503" s="522"/>
      <c r="K1503" s="901">
        <v>65400</v>
      </c>
      <c r="L1503" s="905">
        <f t="shared" si="66"/>
        <v>10326570</v>
      </c>
    </row>
    <row r="1504" spans="1:12" ht="18" customHeight="1" x14ac:dyDescent="0.15">
      <c r="A1504" s="880"/>
      <c r="B1504" s="883"/>
      <c r="C1504" s="884">
        <v>45338</v>
      </c>
      <c r="D1504" s="1119" t="s">
        <v>2594</v>
      </c>
      <c r="E1504" s="1168"/>
      <c r="F1504" s="886">
        <v>141</v>
      </c>
      <c r="G1504" s="1100" t="s">
        <v>2770</v>
      </c>
      <c r="H1504" s="111" t="s">
        <v>3382</v>
      </c>
      <c r="I1504" s="741"/>
      <c r="J1504" s="522"/>
      <c r="K1504" s="901">
        <v>10000</v>
      </c>
      <c r="L1504" s="905">
        <f t="shared" si="66"/>
        <v>10336570</v>
      </c>
    </row>
    <row r="1505" spans="1:12" ht="18" customHeight="1" x14ac:dyDescent="0.15">
      <c r="A1505" s="880"/>
      <c r="B1505" s="883"/>
      <c r="C1505" s="884">
        <v>45338</v>
      </c>
      <c r="D1505" s="1119" t="s">
        <v>762</v>
      </c>
      <c r="E1505" s="1168"/>
      <c r="F1505" s="886">
        <v>151</v>
      </c>
      <c r="G1505" s="1100" t="s">
        <v>935</v>
      </c>
      <c r="H1505" s="111" t="s">
        <v>3305</v>
      </c>
      <c r="I1505" s="741"/>
      <c r="J1505" s="522"/>
      <c r="K1505" s="901">
        <v>10000</v>
      </c>
      <c r="L1505" s="905">
        <f t="shared" si="66"/>
        <v>10346570</v>
      </c>
    </row>
    <row r="1506" spans="1:12" ht="18" customHeight="1" x14ac:dyDescent="0.15">
      <c r="A1506" s="880">
        <v>39</v>
      </c>
      <c r="B1506" s="883"/>
      <c r="C1506" s="884">
        <v>45338</v>
      </c>
      <c r="D1506" s="1119" t="s">
        <v>2592</v>
      </c>
      <c r="E1506" s="1168"/>
      <c r="F1506" s="886">
        <v>111</v>
      </c>
      <c r="G1506" s="1100" t="s">
        <v>32</v>
      </c>
      <c r="H1506" s="111" t="s">
        <v>3631</v>
      </c>
      <c r="I1506" s="741"/>
      <c r="J1506" s="522"/>
      <c r="K1506" s="901">
        <v>4000</v>
      </c>
      <c r="L1506" s="905">
        <f t="shared" si="66"/>
        <v>10350570</v>
      </c>
    </row>
    <row r="1507" spans="1:12" ht="18" customHeight="1" x14ac:dyDescent="0.15">
      <c r="A1507" s="880"/>
      <c r="B1507" s="883"/>
      <c r="C1507" s="884">
        <v>45338</v>
      </c>
      <c r="D1507" s="1119" t="s">
        <v>2594</v>
      </c>
      <c r="E1507" s="1168"/>
      <c r="F1507" s="886">
        <v>141</v>
      </c>
      <c r="G1507" s="1100" t="s">
        <v>32</v>
      </c>
      <c r="H1507" s="111" t="s">
        <v>3631</v>
      </c>
      <c r="I1507" s="741"/>
      <c r="J1507" s="522"/>
      <c r="K1507" s="901">
        <v>50000</v>
      </c>
      <c r="L1507" s="905">
        <f t="shared" si="66"/>
        <v>10400570</v>
      </c>
    </row>
    <row r="1508" spans="1:12" ht="18" customHeight="1" x14ac:dyDescent="0.15">
      <c r="A1508" s="880"/>
      <c r="B1508" s="883"/>
      <c r="C1508" s="884">
        <v>45341</v>
      </c>
      <c r="D1508" s="1119" t="s">
        <v>2604</v>
      </c>
      <c r="E1508" s="1168"/>
      <c r="F1508" s="886">
        <v>161</v>
      </c>
      <c r="G1508" s="1100"/>
      <c r="H1508" s="111" t="s">
        <v>3112</v>
      </c>
      <c r="I1508" s="741"/>
      <c r="J1508" s="522"/>
      <c r="K1508" s="901">
        <v>50</v>
      </c>
      <c r="L1508" s="905">
        <f t="shared" si="66"/>
        <v>10400620</v>
      </c>
    </row>
    <row r="1509" spans="1:12" ht="18" customHeight="1" x14ac:dyDescent="0.15">
      <c r="A1509" s="880"/>
      <c r="B1509" s="883"/>
      <c r="C1509" s="884">
        <v>45342</v>
      </c>
      <c r="D1509" s="1171" t="s">
        <v>2757</v>
      </c>
      <c r="E1509" s="1168"/>
      <c r="F1509" s="886">
        <v>251</v>
      </c>
      <c r="G1509" s="1100" t="s">
        <v>3632</v>
      </c>
      <c r="H1509" s="111" t="s">
        <v>3545</v>
      </c>
      <c r="I1509" s="741"/>
      <c r="J1509" s="522">
        <v>10000</v>
      </c>
      <c r="K1509" s="901"/>
      <c r="L1509" s="905">
        <f t="shared" si="66"/>
        <v>10390620</v>
      </c>
    </row>
    <row r="1510" spans="1:12" ht="18" customHeight="1" x14ac:dyDescent="0.15">
      <c r="A1510" s="880"/>
      <c r="B1510" s="883"/>
      <c r="C1510" s="884">
        <v>45343</v>
      </c>
      <c r="D1510" s="1119" t="s">
        <v>3521</v>
      </c>
      <c r="E1510" s="1168"/>
      <c r="F1510" s="886">
        <v>131</v>
      </c>
      <c r="G1510" s="1100" t="s">
        <v>2252</v>
      </c>
      <c r="H1510" s="111"/>
      <c r="I1510" s="741"/>
      <c r="J1510" s="522"/>
      <c r="K1510" s="901">
        <v>10000</v>
      </c>
      <c r="L1510" s="905">
        <f t="shared" si="66"/>
        <v>10400620</v>
      </c>
    </row>
    <row r="1511" spans="1:12" ht="18" customHeight="1" x14ac:dyDescent="0.15">
      <c r="A1511" s="880"/>
      <c r="B1511" s="883"/>
      <c r="C1511" s="884">
        <v>45343</v>
      </c>
      <c r="D1511" s="1119" t="s">
        <v>3521</v>
      </c>
      <c r="E1511" s="1168"/>
      <c r="F1511" s="886">
        <v>131</v>
      </c>
      <c r="G1511" s="1100" t="s">
        <v>2252</v>
      </c>
      <c r="H1511" s="111" t="s">
        <v>3633</v>
      </c>
      <c r="I1511" s="741"/>
      <c r="J1511" s="522"/>
      <c r="K1511" s="901">
        <v>5000</v>
      </c>
      <c r="L1511" s="905">
        <f t="shared" si="66"/>
        <v>10405620</v>
      </c>
    </row>
    <row r="1512" spans="1:12" ht="18" customHeight="1" x14ac:dyDescent="0.15">
      <c r="A1512" s="880"/>
      <c r="B1512" s="883"/>
      <c r="C1512" s="884">
        <v>45348</v>
      </c>
      <c r="D1512" s="1119" t="s">
        <v>3310</v>
      </c>
      <c r="E1512" s="1168"/>
      <c r="F1512" s="886">
        <v>151</v>
      </c>
      <c r="G1512" s="1100" t="s">
        <v>2252</v>
      </c>
      <c r="H1512" s="111" t="s">
        <v>3343</v>
      </c>
      <c r="I1512" s="741"/>
      <c r="J1512" s="522"/>
      <c r="K1512" s="901">
        <v>5000</v>
      </c>
      <c r="L1512" s="905">
        <f t="shared" si="66"/>
        <v>10410620</v>
      </c>
    </row>
    <row r="1513" spans="1:12" ht="18" customHeight="1" x14ac:dyDescent="0.15">
      <c r="A1513" s="880"/>
      <c r="B1513" s="883"/>
      <c r="C1513" s="884">
        <v>45348</v>
      </c>
      <c r="D1513" s="1171" t="s">
        <v>2705</v>
      </c>
      <c r="E1513" s="1168"/>
      <c r="F1513" s="886">
        <v>241</v>
      </c>
      <c r="G1513" s="1100" t="s">
        <v>4</v>
      </c>
      <c r="H1513" s="111" t="s">
        <v>3542</v>
      </c>
      <c r="I1513" s="741"/>
      <c r="J1513" s="522">
        <v>300000</v>
      </c>
      <c r="K1513" s="901"/>
      <c r="L1513" s="905">
        <f t="shared" si="66"/>
        <v>10110620</v>
      </c>
    </row>
    <row r="1514" spans="1:12" ht="18" customHeight="1" x14ac:dyDescent="0.15">
      <c r="A1514" s="880"/>
      <c r="B1514" s="883"/>
      <c r="C1514" s="884">
        <v>45376</v>
      </c>
      <c r="D1514" s="1171" t="s">
        <v>2622</v>
      </c>
      <c r="E1514" s="1168"/>
      <c r="F1514" s="886">
        <v>211</v>
      </c>
      <c r="G1514" s="1100" t="s">
        <v>89</v>
      </c>
      <c r="H1514" s="111" t="s">
        <v>3527</v>
      </c>
      <c r="I1514" s="741"/>
      <c r="J1514" s="522">
        <v>421684</v>
      </c>
      <c r="K1514" s="901"/>
      <c r="L1514" s="905">
        <f t="shared" si="66"/>
        <v>9688936</v>
      </c>
    </row>
    <row r="1515" spans="1:12" ht="18" customHeight="1" thickBot="1" x14ac:dyDescent="0.2">
      <c r="A1515" s="1097"/>
      <c r="B1515" s="1262" t="s">
        <v>3869</v>
      </c>
      <c r="C1515" s="1094">
        <v>45376</v>
      </c>
      <c r="D1515" s="1207" t="s">
        <v>2625</v>
      </c>
      <c r="E1515" s="1208"/>
      <c r="F1515" s="1090">
        <v>231</v>
      </c>
      <c r="G1515" s="1089"/>
      <c r="H1515" s="1088" t="s">
        <v>2867</v>
      </c>
      <c r="I1515" s="1087"/>
      <c r="J1515" s="1086">
        <v>440</v>
      </c>
      <c r="K1515" s="1085"/>
      <c r="L1515" s="1084">
        <f>IF(C1515="","",L1514+K1515-J1515)</f>
        <v>9688496</v>
      </c>
    </row>
    <row r="1516" spans="1:12" ht="18" customHeight="1" x14ac:dyDescent="0.15">
      <c r="A1516" s="896">
        <v>11</v>
      </c>
      <c r="B1516" s="1263" t="s">
        <v>3641</v>
      </c>
      <c r="C1516" s="885">
        <v>45383</v>
      </c>
      <c r="D1516" s="37" t="s">
        <v>2592</v>
      </c>
      <c r="E1516" s="1169"/>
      <c r="F1516" s="887">
        <v>112</v>
      </c>
      <c r="G1516" s="1209" t="s">
        <v>77</v>
      </c>
      <c r="H1516" s="471" t="s">
        <v>3643</v>
      </c>
      <c r="I1516" s="750" t="s">
        <v>2538</v>
      </c>
      <c r="J1516" s="644"/>
      <c r="K1516" s="965">
        <v>50800</v>
      </c>
      <c r="L1516" s="906">
        <f t="shared" si="66"/>
        <v>9739296</v>
      </c>
    </row>
    <row r="1517" spans="1:12" ht="18" customHeight="1" x14ac:dyDescent="0.15">
      <c r="A1517" s="880">
        <v>14</v>
      </c>
      <c r="B1517" s="883"/>
      <c r="C1517" s="884">
        <v>45383</v>
      </c>
      <c r="D1517" s="1119" t="s">
        <v>2592</v>
      </c>
      <c r="E1517" s="1168"/>
      <c r="F1517" s="886">
        <v>112</v>
      </c>
      <c r="G1517" s="1100" t="s">
        <v>73</v>
      </c>
      <c r="H1517" s="111" t="s">
        <v>3644</v>
      </c>
      <c r="I1517" s="741" t="s">
        <v>2538</v>
      </c>
      <c r="J1517" s="522"/>
      <c r="K1517" s="901">
        <v>27800</v>
      </c>
      <c r="L1517" s="905">
        <f t="shared" si="66"/>
        <v>9767096</v>
      </c>
    </row>
    <row r="1518" spans="1:12" ht="18" customHeight="1" x14ac:dyDescent="0.15">
      <c r="A1518" s="880"/>
      <c r="B1518" s="883"/>
      <c r="C1518" s="884">
        <v>45385</v>
      </c>
      <c r="D1518" s="1119" t="s">
        <v>2561</v>
      </c>
      <c r="E1518" s="1168"/>
      <c r="F1518" s="886">
        <v>131</v>
      </c>
      <c r="G1518" s="1100" t="s">
        <v>28</v>
      </c>
      <c r="H1518" s="111"/>
      <c r="I1518" s="741"/>
      <c r="J1518" s="522"/>
      <c r="K1518" s="901">
        <v>5000</v>
      </c>
      <c r="L1518" s="905">
        <f t="shared" si="66"/>
        <v>9772096</v>
      </c>
    </row>
    <row r="1519" spans="1:12" ht="18" customHeight="1" x14ac:dyDescent="0.15">
      <c r="A1519" s="880"/>
      <c r="B1519" s="883"/>
      <c r="C1519" s="884">
        <v>45391</v>
      </c>
      <c r="D1519" s="1119" t="s">
        <v>2561</v>
      </c>
      <c r="E1519" s="1168"/>
      <c r="F1519" s="886">
        <v>131</v>
      </c>
      <c r="G1519" s="1100" t="s">
        <v>3221</v>
      </c>
      <c r="H1519" s="111"/>
      <c r="I1519" s="741"/>
      <c r="J1519" s="522"/>
      <c r="K1519" s="901">
        <v>10000</v>
      </c>
      <c r="L1519" s="905">
        <f t="shared" si="66"/>
        <v>9782096</v>
      </c>
    </row>
    <row r="1520" spans="1:12" ht="18" customHeight="1" x14ac:dyDescent="0.15">
      <c r="A1520" s="880"/>
      <c r="B1520" s="883"/>
      <c r="C1520" s="884">
        <v>45391</v>
      </c>
      <c r="D1520" s="1119" t="s">
        <v>2561</v>
      </c>
      <c r="E1520" s="1168"/>
      <c r="F1520" s="886">
        <v>131</v>
      </c>
      <c r="G1520" s="1100" t="s">
        <v>2574</v>
      </c>
      <c r="H1520" s="111"/>
      <c r="I1520" s="741"/>
      <c r="J1520" s="522"/>
      <c r="K1520" s="901">
        <v>15000</v>
      </c>
      <c r="L1520" s="905">
        <f t="shared" si="66"/>
        <v>9797096</v>
      </c>
    </row>
    <row r="1521" spans="1:12" ht="18" customHeight="1" x14ac:dyDescent="0.15">
      <c r="A1521" s="880"/>
      <c r="B1521" s="883"/>
      <c r="C1521" s="884">
        <v>45393</v>
      </c>
      <c r="D1521" s="1119" t="s">
        <v>2561</v>
      </c>
      <c r="E1521" s="1168"/>
      <c r="F1521" s="886">
        <v>131</v>
      </c>
      <c r="G1521" s="1100" t="s">
        <v>26</v>
      </c>
      <c r="H1521" s="111"/>
      <c r="I1521" s="741"/>
      <c r="J1521" s="522"/>
      <c r="K1521" s="901">
        <v>2500</v>
      </c>
      <c r="L1521" s="905">
        <f t="shared" si="66"/>
        <v>9799596</v>
      </c>
    </row>
    <row r="1522" spans="1:12" ht="18" customHeight="1" x14ac:dyDescent="0.15">
      <c r="A1522" s="880"/>
      <c r="B1522" s="883"/>
      <c r="C1522" s="884">
        <v>45393</v>
      </c>
      <c r="D1522" s="1119" t="s">
        <v>2561</v>
      </c>
      <c r="E1522" s="1168"/>
      <c r="F1522" s="886">
        <v>131</v>
      </c>
      <c r="G1522" s="1100" t="s">
        <v>26</v>
      </c>
      <c r="H1522" s="111" t="s">
        <v>3662</v>
      </c>
      <c r="I1522" s="741"/>
      <c r="J1522" s="522"/>
      <c r="K1522" s="901">
        <v>2500</v>
      </c>
      <c r="L1522" s="905">
        <f t="shared" si="66"/>
        <v>9802096</v>
      </c>
    </row>
    <row r="1523" spans="1:12" ht="18" customHeight="1" x14ac:dyDescent="0.15">
      <c r="A1523" s="880"/>
      <c r="B1523" s="883"/>
      <c r="C1523" s="884">
        <v>45393</v>
      </c>
      <c r="D1523" s="1119" t="s">
        <v>2561</v>
      </c>
      <c r="E1523" s="1168"/>
      <c r="F1523" s="886">
        <v>131</v>
      </c>
      <c r="G1523" s="1100" t="s">
        <v>2244</v>
      </c>
      <c r="H1523" s="111"/>
      <c r="I1523" s="741"/>
      <c r="J1523" s="522"/>
      <c r="K1523" s="901">
        <v>10000</v>
      </c>
      <c r="L1523" s="905">
        <f t="shared" si="66"/>
        <v>9812096</v>
      </c>
    </row>
    <row r="1524" spans="1:12" ht="18" customHeight="1" x14ac:dyDescent="0.15">
      <c r="A1524" s="880"/>
      <c r="B1524" s="883"/>
      <c r="C1524" s="884">
        <v>45397</v>
      </c>
      <c r="D1524" s="1171" t="s">
        <v>2625</v>
      </c>
      <c r="E1524" s="1168"/>
      <c r="F1524" s="886">
        <v>231</v>
      </c>
      <c r="G1524" s="1100"/>
      <c r="H1524" s="111" t="s">
        <v>3165</v>
      </c>
      <c r="I1524" s="741"/>
      <c r="J1524" s="522">
        <v>440</v>
      </c>
      <c r="K1524" s="901"/>
      <c r="L1524" s="905">
        <f t="shared" si="66"/>
        <v>9811656</v>
      </c>
    </row>
    <row r="1525" spans="1:12" ht="18" customHeight="1" x14ac:dyDescent="0.15">
      <c r="A1525" s="880">
        <v>13</v>
      </c>
      <c r="B1525" s="883"/>
      <c r="C1525" s="884">
        <v>45397</v>
      </c>
      <c r="D1525" s="1119" t="s">
        <v>2592</v>
      </c>
      <c r="E1525" s="1168"/>
      <c r="F1525" s="886">
        <v>111</v>
      </c>
      <c r="G1525" s="1100" t="s">
        <v>77</v>
      </c>
      <c r="H1525" s="111" t="s">
        <v>3663</v>
      </c>
      <c r="I1525" s="741"/>
      <c r="J1525" s="522"/>
      <c r="K1525" s="901">
        <v>54800</v>
      </c>
      <c r="L1525" s="905">
        <f t="shared" si="66"/>
        <v>9866456</v>
      </c>
    </row>
    <row r="1526" spans="1:12" ht="18" customHeight="1" x14ac:dyDescent="0.15">
      <c r="A1526" s="880"/>
      <c r="B1526" s="883"/>
      <c r="C1526" s="884">
        <v>45398</v>
      </c>
      <c r="D1526" s="1119" t="s">
        <v>2561</v>
      </c>
      <c r="E1526" s="1168"/>
      <c r="F1526" s="886">
        <v>131</v>
      </c>
      <c r="G1526" s="1100" t="s">
        <v>3170</v>
      </c>
      <c r="H1526" s="111"/>
      <c r="I1526" s="741"/>
      <c r="J1526" s="522"/>
      <c r="K1526" s="901">
        <v>10000</v>
      </c>
      <c r="L1526" s="905">
        <f t="shared" ref="L1526:L1540" si="67">IF(C1526="","",L1525+K1526-J1526)</f>
        <v>9876456</v>
      </c>
    </row>
    <row r="1527" spans="1:12" ht="18" customHeight="1" x14ac:dyDescent="0.15">
      <c r="A1527" s="880"/>
      <c r="B1527" s="883"/>
      <c r="C1527" s="884">
        <v>45404</v>
      </c>
      <c r="D1527" s="1119" t="s">
        <v>2561</v>
      </c>
      <c r="E1527" s="1168"/>
      <c r="F1527" s="886">
        <v>131</v>
      </c>
      <c r="G1527" s="1100" t="s">
        <v>3187</v>
      </c>
      <c r="H1527" s="111"/>
      <c r="I1527" s="741"/>
      <c r="J1527" s="522"/>
      <c r="K1527" s="901">
        <v>17500</v>
      </c>
      <c r="L1527" s="905">
        <f t="shared" si="67"/>
        <v>9893956</v>
      </c>
    </row>
    <row r="1528" spans="1:12" ht="18" customHeight="1" x14ac:dyDescent="0.15">
      <c r="A1528" s="880"/>
      <c r="B1528" s="883"/>
      <c r="C1528" s="884">
        <v>45407</v>
      </c>
      <c r="D1528" s="1119" t="s">
        <v>2561</v>
      </c>
      <c r="E1528" s="1168"/>
      <c r="F1528" s="886">
        <v>131</v>
      </c>
      <c r="G1528" s="1100" t="s">
        <v>73</v>
      </c>
      <c r="H1528" s="111"/>
      <c r="I1528" s="741"/>
      <c r="J1528" s="522"/>
      <c r="K1528" s="901">
        <v>20000</v>
      </c>
      <c r="L1528" s="905">
        <f t="shared" si="67"/>
        <v>9913956</v>
      </c>
    </row>
    <row r="1529" spans="1:12" ht="18" customHeight="1" x14ac:dyDescent="0.15">
      <c r="A1529" s="880"/>
      <c r="B1529" s="883"/>
      <c r="C1529" s="884">
        <v>45413</v>
      </c>
      <c r="D1529" s="1171" t="s">
        <v>2777</v>
      </c>
      <c r="E1529" s="1168"/>
      <c r="F1529" s="886">
        <v>222</v>
      </c>
      <c r="G1529" s="1100" t="s">
        <v>4</v>
      </c>
      <c r="H1529" s="111" t="s">
        <v>3665</v>
      </c>
      <c r="I1529" s="741" t="s">
        <v>2542</v>
      </c>
      <c r="J1529" s="522">
        <v>100000</v>
      </c>
      <c r="K1529" s="901"/>
      <c r="L1529" s="905">
        <f t="shared" si="67"/>
        <v>9813956</v>
      </c>
    </row>
    <row r="1530" spans="1:12" ht="18" customHeight="1" x14ac:dyDescent="0.15">
      <c r="A1530" s="880"/>
      <c r="B1530" s="883"/>
      <c r="C1530" s="884">
        <v>45413</v>
      </c>
      <c r="D1530" s="1171" t="s">
        <v>2852</v>
      </c>
      <c r="E1530" s="1168"/>
      <c r="F1530" s="886">
        <v>221</v>
      </c>
      <c r="G1530" s="1100" t="s">
        <v>4</v>
      </c>
      <c r="H1530" s="111" t="s">
        <v>3666</v>
      </c>
      <c r="I1530" s="741"/>
      <c r="J1530" s="522">
        <v>200000</v>
      </c>
      <c r="K1530" s="901"/>
      <c r="L1530" s="905">
        <f t="shared" si="67"/>
        <v>9613956</v>
      </c>
    </row>
    <row r="1531" spans="1:12" ht="18" customHeight="1" x14ac:dyDescent="0.15">
      <c r="A1531" s="880"/>
      <c r="B1531" s="883"/>
      <c r="C1531" s="884">
        <v>45413</v>
      </c>
      <c r="D1531" s="1171" t="s">
        <v>2625</v>
      </c>
      <c r="E1531" s="1168"/>
      <c r="F1531" s="886">
        <v>231</v>
      </c>
      <c r="G1531" s="1100"/>
      <c r="H1531" s="111" t="s">
        <v>2867</v>
      </c>
      <c r="I1531" s="741"/>
      <c r="J1531" s="522">
        <v>220</v>
      </c>
      <c r="K1531" s="901"/>
      <c r="L1531" s="905">
        <f t="shared" si="67"/>
        <v>9613736</v>
      </c>
    </row>
    <row r="1532" spans="1:12" ht="18" customHeight="1" x14ac:dyDescent="0.15">
      <c r="A1532" s="880"/>
      <c r="B1532" s="883"/>
      <c r="C1532" s="884">
        <v>45413</v>
      </c>
      <c r="D1532" s="1171" t="s">
        <v>2852</v>
      </c>
      <c r="E1532" s="1168"/>
      <c r="F1532" s="886">
        <v>221</v>
      </c>
      <c r="G1532" s="1100" t="s">
        <v>4</v>
      </c>
      <c r="H1532" s="111" t="s">
        <v>3667</v>
      </c>
      <c r="I1532" s="741"/>
      <c r="J1532" s="522">
        <v>80000</v>
      </c>
      <c r="K1532" s="901"/>
      <c r="L1532" s="905">
        <f t="shared" si="67"/>
        <v>9533736</v>
      </c>
    </row>
    <row r="1533" spans="1:12" ht="18" customHeight="1" x14ac:dyDescent="0.15">
      <c r="A1533" s="880"/>
      <c r="B1533" s="883"/>
      <c r="C1533" s="884">
        <v>45413</v>
      </c>
      <c r="D1533" s="1171" t="s">
        <v>2625</v>
      </c>
      <c r="E1533" s="1168"/>
      <c r="F1533" s="886">
        <v>231</v>
      </c>
      <c r="G1533" s="1100"/>
      <c r="H1533" s="111" t="s">
        <v>2867</v>
      </c>
      <c r="I1533" s="741"/>
      <c r="J1533" s="522">
        <v>220</v>
      </c>
      <c r="K1533" s="901"/>
      <c r="L1533" s="905">
        <f t="shared" si="67"/>
        <v>9533516</v>
      </c>
    </row>
    <row r="1534" spans="1:12" ht="18" customHeight="1" x14ac:dyDescent="0.15">
      <c r="A1534" s="880"/>
      <c r="B1534" s="883"/>
      <c r="C1534" s="884">
        <v>45413</v>
      </c>
      <c r="D1534" s="1171" t="s">
        <v>2852</v>
      </c>
      <c r="E1534" s="1168"/>
      <c r="F1534" s="886">
        <v>221</v>
      </c>
      <c r="G1534" s="1100" t="s">
        <v>4</v>
      </c>
      <c r="H1534" s="111" t="s">
        <v>3668</v>
      </c>
      <c r="I1534" s="741"/>
      <c r="J1534" s="522">
        <v>50000</v>
      </c>
      <c r="K1534" s="901"/>
      <c r="L1534" s="905">
        <f t="shared" si="67"/>
        <v>9483516</v>
      </c>
    </row>
    <row r="1535" spans="1:12" ht="18" customHeight="1" x14ac:dyDescent="0.15">
      <c r="A1535" s="880"/>
      <c r="B1535" s="883"/>
      <c r="C1535" s="884">
        <v>45413</v>
      </c>
      <c r="D1535" s="1171" t="s">
        <v>2852</v>
      </c>
      <c r="E1535" s="1168"/>
      <c r="F1535" s="886">
        <v>221</v>
      </c>
      <c r="G1535" s="1100" t="s">
        <v>4</v>
      </c>
      <c r="H1535" s="111" t="s">
        <v>3669</v>
      </c>
      <c r="I1535" s="741"/>
      <c r="J1535" s="522">
        <v>50000</v>
      </c>
      <c r="K1535" s="901"/>
      <c r="L1535" s="905">
        <f t="shared" si="67"/>
        <v>9433516</v>
      </c>
    </row>
    <row r="1536" spans="1:12" ht="18" customHeight="1" x14ac:dyDescent="0.15">
      <c r="A1536" s="880"/>
      <c r="B1536" s="883"/>
      <c r="C1536" s="884">
        <v>45413</v>
      </c>
      <c r="D1536" s="1171" t="s">
        <v>2625</v>
      </c>
      <c r="E1536" s="1168"/>
      <c r="F1536" s="886">
        <v>231</v>
      </c>
      <c r="G1536" s="1100"/>
      <c r="H1536" s="111" t="s">
        <v>2867</v>
      </c>
      <c r="I1536" s="741"/>
      <c r="J1536" s="522">
        <v>880</v>
      </c>
      <c r="K1536" s="901"/>
      <c r="L1536" s="905">
        <f t="shared" si="67"/>
        <v>9432636</v>
      </c>
    </row>
    <row r="1537" spans="1:12" ht="18" customHeight="1" x14ac:dyDescent="0.15">
      <c r="A1537" s="880"/>
      <c r="B1537" s="883"/>
      <c r="C1537" s="884">
        <v>45429</v>
      </c>
      <c r="D1537" s="1171" t="s">
        <v>2622</v>
      </c>
      <c r="E1537" s="1168"/>
      <c r="F1537" s="886">
        <v>211</v>
      </c>
      <c r="G1537" s="1100" t="s">
        <v>89</v>
      </c>
      <c r="H1537" s="111" t="s">
        <v>3671</v>
      </c>
      <c r="I1537" s="741"/>
      <c r="J1537" s="522">
        <v>489783</v>
      </c>
      <c r="K1537" s="901"/>
      <c r="L1537" s="905">
        <f t="shared" si="67"/>
        <v>8942853</v>
      </c>
    </row>
    <row r="1538" spans="1:12" ht="18" customHeight="1" x14ac:dyDescent="0.15">
      <c r="A1538" s="880"/>
      <c r="B1538" s="883"/>
      <c r="C1538" s="884">
        <v>45429</v>
      </c>
      <c r="D1538" s="1171" t="s">
        <v>2625</v>
      </c>
      <c r="E1538" s="1168"/>
      <c r="F1538" s="886">
        <v>231</v>
      </c>
      <c r="G1538" s="1100"/>
      <c r="H1538" s="111" t="s">
        <v>2867</v>
      </c>
      <c r="I1538" s="741"/>
      <c r="J1538" s="522">
        <v>440</v>
      </c>
      <c r="K1538" s="901"/>
      <c r="L1538" s="905">
        <f t="shared" si="67"/>
        <v>8942413</v>
      </c>
    </row>
    <row r="1539" spans="1:12" ht="18" customHeight="1" x14ac:dyDescent="0.15">
      <c r="A1539" s="880"/>
      <c r="B1539" s="883"/>
      <c r="C1539" s="884">
        <v>45439</v>
      </c>
      <c r="D1539" s="1119" t="s">
        <v>2561</v>
      </c>
      <c r="E1539" s="1168"/>
      <c r="F1539" s="886">
        <v>131</v>
      </c>
      <c r="G1539" s="1100" t="s">
        <v>2569</v>
      </c>
      <c r="H1539" s="111"/>
      <c r="I1539" s="741"/>
      <c r="J1539" s="522"/>
      <c r="K1539" s="901">
        <v>20000</v>
      </c>
      <c r="L1539" s="905">
        <f t="shared" si="67"/>
        <v>8962413</v>
      </c>
    </row>
    <row r="1540" spans="1:12" ht="18" customHeight="1" x14ac:dyDescent="0.15">
      <c r="A1540" s="880"/>
      <c r="B1540" s="883"/>
      <c r="C1540" s="884">
        <v>45442</v>
      </c>
      <c r="D1540" s="1119" t="s">
        <v>2561</v>
      </c>
      <c r="E1540" s="1168"/>
      <c r="F1540" s="886">
        <v>131</v>
      </c>
      <c r="G1540" s="1100" t="s">
        <v>89</v>
      </c>
      <c r="H1540" s="111"/>
      <c r="I1540" s="741"/>
      <c r="J1540" s="522"/>
      <c r="K1540" s="901">
        <v>75000</v>
      </c>
      <c r="L1540" s="905">
        <f t="shared" si="67"/>
        <v>9037413</v>
      </c>
    </row>
    <row r="1541" spans="1:12" ht="18" customHeight="1" x14ac:dyDescent="0.15">
      <c r="A1541" s="880"/>
      <c r="B1541" s="883"/>
      <c r="C1541" s="884">
        <v>45443</v>
      </c>
      <c r="D1541" s="1119" t="s">
        <v>2561</v>
      </c>
      <c r="E1541" s="1168"/>
      <c r="F1541" s="886">
        <v>131</v>
      </c>
      <c r="G1541" s="1100" t="s">
        <v>3528</v>
      </c>
      <c r="H1541" s="111"/>
      <c r="I1541" s="741"/>
      <c r="J1541" s="522"/>
      <c r="K1541" s="901">
        <v>10000</v>
      </c>
      <c r="L1541" s="905">
        <f t="shared" ref="L1541:L1604" si="68">IF(C1541="","",L1540+K1541-J1541)</f>
        <v>9047413</v>
      </c>
    </row>
    <row r="1542" spans="1:12" ht="18" customHeight="1" x14ac:dyDescent="0.15">
      <c r="A1542" s="880">
        <v>32</v>
      </c>
      <c r="B1542" s="883"/>
      <c r="C1542" s="884">
        <v>45446</v>
      </c>
      <c r="D1542" s="1119" t="s">
        <v>2592</v>
      </c>
      <c r="E1542" s="1168"/>
      <c r="F1542" s="886">
        <v>111</v>
      </c>
      <c r="G1542" s="1100" t="s">
        <v>409</v>
      </c>
      <c r="H1542" s="111" t="s">
        <v>3672</v>
      </c>
      <c r="I1542" s="741"/>
      <c r="J1542" s="522"/>
      <c r="K1542" s="901">
        <v>8400</v>
      </c>
      <c r="L1542" s="905">
        <f t="shared" si="68"/>
        <v>9055813</v>
      </c>
    </row>
    <row r="1543" spans="1:12" ht="18" customHeight="1" x14ac:dyDescent="0.15">
      <c r="A1543" s="880"/>
      <c r="B1543" s="883"/>
      <c r="C1543" s="884">
        <v>45446</v>
      </c>
      <c r="D1543" s="1119" t="s">
        <v>2594</v>
      </c>
      <c r="E1543" s="1168"/>
      <c r="F1543" s="886">
        <v>141</v>
      </c>
      <c r="G1543" s="1100" t="s">
        <v>409</v>
      </c>
      <c r="H1543" s="111" t="s">
        <v>3672</v>
      </c>
      <c r="I1543" s="741"/>
      <c r="J1543" s="522"/>
      <c r="K1543" s="901">
        <v>50000</v>
      </c>
      <c r="L1543" s="905">
        <f t="shared" si="68"/>
        <v>9105813</v>
      </c>
    </row>
    <row r="1544" spans="1:12" ht="18" customHeight="1" x14ac:dyDescent="0.15">
      <c r="A1544" s="880">
        <v>35</v>
      </c>
      <c r="B1544" s="883"/>
      <c r="C1544" s="884">
        <v>45446</v>
      </c>
      <c r="D1544" s="1119" t="s">
        <v>2592</v>
      </c>
      <c r="E1544" s="1168"/>
      <c r="F1544" s="886">
        <v>111</v>
      </c>
      <c r="G1544" s="1100" t="s">
        <v>409</v>
      </c>
      <c r="H1544" s="111" t="s">
        <v>3673</v>
      </c>
      <c r="I1544" s="741"/>
      <c r="J1544" s="522"/>
      <c r="K1544" s="901">
        <v>3200</v>
      </c>
      <c r="L1544" s="905">
        <f t="shared" si="68"/>
        <v>9109013</v>
      </c>
    </row>
    <row r="1545" spans="1:12" ht="18" customHeight="1" x14ac:dyDescent="0.15">
      <c r="A1545" s="880"/>
      <c r="B1545" s="883"/>
      <c r="C1545" s="884">
        <v>45446</v>
      </c>
      <c r="D1545" s="1119" t="s">
        <v>2594</v>
      </c>
      <c r="E1545" s="1168"/>
      <c r="F1545" s="886">
        <v>141</v>
      </c>
      <c r="G1545" s="1100" t="s">
        <v>409</v>
      </c>
      <c r="H1545" s="111" t="s">
        <v>3673</v>
      </c>
      <c r="I1545" s="741"/>
      <c r="J1545" s="522"/>
      <c r="K1545" s="901">
        <v>10000</v>
      </c>
      <c r="L1545" s="905">
        <f t="shared" si="68"/>
        <v>9119013</v>
      </c>
    </row>
    <row r="1546" spans="1:12" ht="18" customHeight="1" x14ac:dyDescent="0.15">
      <c r="A1546" s="880"/>
      <c r="B1546" s="883"/>
      <c r="C1546" s="884">
        <v>45446</v>
      </c>
      <c r="D1546" s="1119" t="s">
        <v>3310</v>
      </c>
      <c r="E1546" s="1168"/>
      <c r="F1546" s="886">
        <v>151</v>
      </c>
      <c r="G1546" s="1100" t="s">
        <v>89</v>
      </c>
      <c r="H1546" s="111"/>
      <c r="I1546" s="741"/>
      <c r="J1546" s="522"/>
      <c r="K1546" s="901">
        <v>40000</v>
      </c>
      <c r="L1546" s="905">
        <f t="shared" si="68"/>
        <v>9159013</v>
      </c>
    </row>
    <row r="1547" spans="1:12" ht="18" customHeight="1" x14ac:dyDescent="0.15">
      <c r="A1547" s="880">
        <v>33</v>
      </c>
      <c r="B1547" s="883"/>
      <c r="C1547" s="884">
        <v>45447</v>
      </c>
      <c r="D1547" s="1119" t="s">
        <v>2592</v>
      </c>
      <c r="E1547" s="1168"/>
      <c r="F1547" s="886">
        <v>111</v>
      </c>
      <c r="G1547" s="1100" t="s">
        <v>409</v>
      </c>
      <c r="H1547" s="111" t="s">
        <v>3674</v>
      </c>
      <c r="I1547" s="741"/>
      <c r="J1547" s="522"/>
      <c r="K1547" s="901">
        <v>3200</v>
      </c>
      <c r="L1547" s="905">
        <f t="shared" si="68"/>
        <v>9162213</v>
      </c>
    </row>
    <row r="1548" spans="1:12" ht="18" customHeight="1" x14ac:dyDescent="0.15">
      <c r="A1548" s="880"/>
      <c r="B1548" s="883"/>
      <c r="C1548" s="884">
        <v>45447</v>
      </c>
      <c r="D1548" s="1119" t="s">
        <v>2594</v>
      </c>
      <c r="E1548" s="1168"/>
      <c r="F1548" s="886">
        <v>141</v>
      </c>
      <c r="G1548" s="1100" t="s">
        <v>409</v>
      </c>
      <c r="H1548" s="111" t="s">
        <v>3674</v>
      </c>
      <c r="I1548" s="741"/>
      <c r="J1548" s="522"/>
      <c r="K1548" s="901">
        <v>50000</v>
      </c>
      <c r="L1548" s="905">
        <f t="shared" si="68"/>
        <v>9212213</v>
      </c>
    </row>
    <row r="1549" spans="1:12" ht="18" customHeight="1" x14ac:dyDescent="0.15">
      <c r="A1549" s="880"/>
      <c r="B1549" s="883"/>
      <c r="C1549" s="884">
        <v>45448</v>
      </c>
      <c r="D1549" s="1119" t="s">
        <v>2561</v>
      </c>
      <c r="E1549" s="1168"/>
      <c r="F1549" s="886">
        <v>131</v>
      </c>
      <c r="G1549" s="1100" t="s">
        <v>1797</v>
      </c>
      <c r="H1549" s="111"/>
      <c r="I1549" s="741"/>
      <c r="J1549" s="522"/>
      <c r="K1549" s="901">
        <v>45000</v>
      </c>
      <c r="L1549" s="905">
        <f t="shared" si="68"/>
        <v>9257213</v>
      </c>
    </row>
    <row r="1550" spans="1:12" ht="18" customHeight="1" x14ac:dyDescent="0.15">
      <c r="A1550" s="880"/>
      <c r="B1550" s="883"/>
      <c r="C1550" s="884">
        <v>45453</v>
      </c>
      <c r="D1550" s="1171" t="s">
        <v>3642</v>
      </c>
      <c r="E1550" s="1168"/>
      <c r="F1550" s="886">
        <v>251</v>
      </c>
      <c r="G1550" s="1100" t="s">
        <v>89</v>
      </c>
      <c r="H1550" s="111"/>
      <c r="I1550" s="741"/>
      <c r="J1550" s="522">
        <v>40000</v>
      </c>
      <c r="K1550" s="901"/>
      <c r="L1550" s="905">
        <f t="shared" si="68"/>
        <v>9217213</v>
      </c>
    </row>
    <row r="1551" spans="1:12" ht="18" customHeight="1" x14ac:dyDescent="0.15">
      <c r="A1551" s="880"/>
      <c r="B1551" s="883"/>
      <c r="C1551" s="884">
        <v>45454</v>
      </c>
      <c r="D1551" s="1119" t="s">
        <v>2561</v>
      </c>
      <c r="E1551" s="1168"/>
      <c r="F1551" s="886">
        <v>131</v>
      </c>
      <c r="G1551" s="1100" t="s">
        <v>3342</v>
      </c>
      <c r="H1551" s="111"/>
      <c r="I1551" s="741"/>
      <c r="J1551" s="522"/>
      <c r="K1551" s="901">
        <v>17500</v>
      </c>
      <c r="L1551" s="905">
        <f t="shared" si="68"/>
        <v>9234713</v>
      </c>
    </row>
    <row r="1552" spans="1:12" ht="18" customHeight="1" x14ac:dyDescent="0.15">
      <c r="A1552" s="880"/>
      <c r="B1552" s="883"/>
      <c r="C1552" s="884">
        <v>45469</v>
      </c>
      <c r="D1552" s="1119" t="s">
        <v>2561</v>
      </c>
      <c r="E1552" s="1168"/>
      <c r="F1552" s="886">
        <v>131</v>
      </c>
      <c r="G1552" s="1100" t="s">
        <v>32</v>
      </c>
      <c r="H1552" s="111"/>
      <c r="I1552" s="741"/>
      <c r="J1552" s="522"/>
      <c r="K1552" s="901">
        <v>10000</v>
      </c>
      <c r="L1552" s="905">
        <f t="shared" si="68"/>
        <v>9244713</v>
      </c>
    </row>
    <row r="1553" spans="1:12" ht="18" customHeight="1" x14ac:dyDescent="0.15">
      <c r="A1553" s="880">
        <v>16</v>
      </c>
      <c r="B1553" s="883"/>
      <c r="C1553" s="884">
        <v>45472</v>
      </c>
      <c r="D1553" s="1119" t="s">
        <v>2592</v>
      </c>
      <c r="E1553" s="1168"/>
      <c r="F1553" s="886">
        <v>111</v>
      </c>
      <c r="G1553" s="1100" t="s">
        <v>77</v>
      </c>
      <c r="H1553" s="111" t="s">
        <v>3676</v>
      </c>
      <c r="I1553" s="741"/>
      <c r="J1553" s="522"/>
      <c r="K1553" s="901">
        <v>22600</v>
      </c>
      <c r="L1553" s="905">
        <f t="shared" si="68"/>
        <v>9267313</v>
      </c>
    </row>
    <row r="1554" spans="1:12" ht="18" customHeight="1" x14ac:dyDescent="0.15">
      <c r="A1554" s="880">
        <v>51</v>
      </c>
      <c r="B1554" s="883"/>
      <c r="C1554" s="884">
        <v>45477</v>
      </c>
      <c r="D1554" s="1119" t="s">
        <v>2592</v>
      </c>
      <c r="E1554" s="1168"/>
      <c r="F1554" s="886">
        <v>111</v>
      </c>
      <c r="G1554" s="1100" t="s">
        <v>321</v>
      </c>
      <c r="H1554" s="111" t="s">
        <v>3677</v>
      </c>
      <c r="I1554" s="741"/>
      <c r="J1554" s="522"/>
      <c r="K1554" s="901">
        <v>5200</v>
      </c>
      <c r="L1554" s="905">
        <f t="shared" si="68"/>
        <v>9272513</v>
      </c>
    </row>
    <row r="1555" spans="1:12" ht="18" customHeight="1" x14ac:dyDescent="0.15">
      <c r="A1555" s="880"/>
      <c r="B1555" s="883"/>
      <c r="C1555" s="884">
        <v>45477</v>
      </c>
      <c r="D1555" s="1119" t="s">
        <v>2594</v>
      </c>
      <c r="E1555" s="1168"/>
      <c r="F1555" s="886">
        <v>141</v>
      </c>
      <c r="G1555" s="1100" t="s">
        <v>321</v>
      </c>
      <c r="H1555" s="111" t="s">
        <v>3677</v>
      </c>
      <c r="I1555" s="741"/>
      <c r="J1555" s="522"/>
      <c r="K1555" s="901">
        <v>50000</v>
      </c>
      <c r="L1555" s="905">
        <f t="shared" si="68"/>
        <v>9322513</v>
      </c>
    </row>
    <row r="1556" spans="1:12" ht="18" customHeight="1" x14ac:dyDescent="0.15">
      <c r="A1556" s="880">
        <v>19</v>
      </c>
      <c r="B1556" s="883"/>
      <c r="C1556" s="884">
        <v>45505</v>
      </c>
      <c r="D1556" s="1119" t="s">
        <v>2592</v>
      </c>
      <c r="E1556" s="1168"/>
      <c r="F1556" s="886">
        <v>111</v>
      </c>
      <c r="G1556" s="1100" t="s">
        <v>456</v>
      </c>
      <c r="H1556" s="111" t="s">
        <v>3680</v>
      </c>
      <c r="I1556" s="741"/>
      <c r="J1556" s="522"/>
      <c r="K1556" s="901">
        <v>64000</v>
      </c>
      <c r="L1556" s="905">
        <f t="shared" si="68"/>
        <v>9386513</v>
      </c>
    </row>
    <row r="1557" spans="1:12" ht="18" customHeight="1" x14ac:dyDescent="0.15">
      <c r="A1557" s="880"/>
      <c r="B1557" s="883"/>
      <c r="C1557" s="884">
        <v>45505</v>
      </c>
      <c r="D1557" s="1119" t="s">
        <v>2594</v>
      </c>
      <c r="E1557" s="1168"/>
      <c r="F1557" s="886">
        <v>141</v>
      </c>
      <c r="G1557" s="1100" t="s">
        <v>456</v>
      </c>
      <c r="H1557" s="111" t="s">
        <v>3680</v>
      </c>
      <c r="I1557" s="741"/>
      <c r="J1557" s="522"/>
      <c r="K1557" s="901">
        <v>30000</v>
      </c>
      <c r="L1557" s="905">
        <f t="shared" si="68"/>
        <v>9416513</v>
      </c>
    </row>
    <row r="1558" spans="1:12" ht="18" customHeight="1" x14ac:dyDescent="0.15">
      <c r="A1558" s="880"/>
      <c r="B1558" s="883"/>
      <c r="C1558" s="884">
        <v>45523</v>
      </c>
      <c r="D1558" s="1119" t="s">
        <v>2604</v>
      </c>
      <c r="E1558" s="1168"/>
      <c r="F1558" s="886">
        <v>161</v>
      </c>
      <c r="G1558" s="1100"/>
      <c r="H1558" s="111" t="s">
        <v>3112</v>
      </c>
      <c r="I1558" s="741"/>
      <c r="J1558" s="522"/>
      <c r="K1558" s="901">
        <v>1000</v>
      </c>
      <c r="L1558" s="905">
        <f t="shared" si="68"/>
        <v>9417513</v>
      </c>
    </row>
    <row r="1559" spans="1:12" ht="18" customHeight="1" x14ac:dyDescent="0.15">
      <c r="A1559" s="880"/>
      <c r="B1559" s="883"/>
      <c r="C1559" s="884">
        <v>45523</v>
      </c>
      <c r="D1559" s="1119" t="s">
        <v>2561</v>
      </c>
      <c r="E1559" s="1168"/>
      <c r="F1559" s="886">
        <v>131</v>
      </c>
      <c r="G1559" s="1100" t="s">
        <v>2904</v>
      </c>
      <c r="H1559" s="111"/>
      <c r="I1559" s="741"/>
      <c r="J1559" s="522"/>
      <c r="K1559" s="901">
        <v>20000</v>
      </c>
      <c r="L1559" s="905">
        <f t="shared" si="68"/>
        <v>9437513</v>
      </c>
    </row>
    <row r="1560" spans="1:12" ht="18" customHeight="1" x14ac:dyDescent="0.15">
      <c r="A1560" s="880">
        <v>36</v>
      </c>
      <c r="B1560" s="883"/>
      <c r="C1560" s="884">
        <v>45530</v>
      </c>
      <c r="D1560" s="1119" t="s">
        <v>2592</v>
      </c>
      <c r="E1560" s="1168"/>
      <c r="F1560" s="886">
        <v>111</v>
      </c>
      <c r="G1560" s="1100" t="s">
        <v>142</v>
      </c>
      <c r="H1560" s="111" t="s">
        <v>3685</v>
      </c>
      <c r="I1560" s="741"/>
      <c r="J1560" s="522"/>
      <c r="K1560" s="901">
        <v>2800</v>
      </c>
      <c r="L1560" s="905">
        <f t="shared" si="68"/>
        <v>9440313</v>
      </c>
    </row>
    <row r="1561" spans="1:12" ht="18" customHeight="1" x14ac:dyDescent="0.15">
      <c r="A1561" s="880"/>
      <c r="B1561" s="883"/>
      <c r="C1561" s="884">
        <v>45530</v>
      </c>
      <c r="D1561" s="1119" t="s">
        <v>2594</v>
      </c>
      <c r="E1561" s="1168"/>
      <c r="F1561" s="886">
        <v>141</v>
      </c>
      <c r="G1561" s="1100" t="s">
        <v>142</v>
      </c>
      <c r="H1561" s="111" t="s">
        <v>3685</v>
      </c>
      <c r="I1561" s="741"/>
      <c r="J1561" s="522"/>
      <c r="K1561" s="901">
        <v>50000</v>
      </c>
      <c r="L1561" s="905">
        <f t="shared" si="68"/>
        <v>9490313</v>
      </c>
    </row>
    <row r="1562" spans="1:12" ht="18" customHeight="1" x14ac:dyDescent="0.15">
      <c r="A1562" s="880">
        <v>34</v>
      </c>
      <c r="B1562" s="883"/>
      <c r="C1562" s="884">
        <v>45531</v>
      </c>
      <c r="D1562" s="1119" t="s">
        <v>2592</v>
      </c>
      <c r="E1562" s="1168"/>
      <c r="F1562" s="886">
        <v>111</v>
      </c>
      <c r="G1562" s="1100" t="s">
        <v>142</v>
      </c>
      <c r="H1562" s="111" t="s">
        <v>3353</v>
      </c>
      <c r="I1562" s="741"/>
      <c r="J1562" s="522"/>
      <c r="K1562" s="901">
        <v>2800</v>
      </c>
      <c r="L1562" s="905">
        <f t="shared" si="68"/>
        <v>9493113</v>
      </c>
    </row>
    <row r="1563" spans="1:12" ht="18" customHeight="1" x14ac:dyDescent="0.15">
      <c r="A1563" s="880"/>
      <c r="B1563" s="883"/>
      <c r="C1563" s="884">
        <v>45531</v>
      </c>
      <c r="D1563" s="1119" t="s">
        <v>2594</v>
      </c>
      <c r="E1563" s="1168"/>
      <c r="F1563" s="886">
        <v>141</v>
      </c>
      <c r="G1563" s="1100" t="s">
        <v>142</v>
      </c>
      <c r="H1563" s="111" t="s">
        <v>3353</v>
      </c>
      <c r="I1563" s="741"/>
      <c r="J1563" s="522"/>
      <c r="K1563" s="901">
        <v>50000</v>
      </c>
      <c r="L1563" s="905">
        <f t="shared" si="68"/>
        <v>9543113</v>
      </c>
    </row>
    <row r="1564" spans="1:12" ht="18" customHeight="1" x14ac:dyDescent="0.15">
      <c r="A1564" s="880">
        <v>11</v>
      </c>
      <c r="B1564" s="883"/>
      <c r="C1564" s="884">
        <v>45532</v>
      </c>
      <c r="D1564" s="1119" t="s">
        <v>2592</v>
      </c>
      <c r="E1564" s="1168"/>
      <c r="F1564" s="886">
        <v>111</v>
      </c>
      <c r="G1564" s="1100" t="s">
        <v>77</v>
      </c>
      <c r="H1564" s="111" t="s">
        <v>3643</v>
      </c>
      <c r="I1564" s="741"/>
      <c r="J1564" s="522"/>
      <c r="K1564" s="901">
        <v>61400</v>
      </c>
      <c r="L1564" s="905">
        <f t="shared" si="68"/>
        <v>9604513</v>
      </c>
    </row>
    <row r="1565" spans="1:12" ht="18" customHeight="1" x14ac:dyDescent="0.15">
      <c r="A1565" s="880"/>
      <c r="B1565" s="883"/>
      <c r="C1565" s="884">
        <v>45532</v>
      </c>
      <c r="D1565" s="1119" t="s">
        <v>2594</v>
      </c>
      <c r="E1565" s="1168"/>
      <c r="F1565" s="886">
        <v>141</v>
      </c>
      <c r="G1565" s="1100" t="s">
        <v>77</v>
      </c>
      <c r="H1565" s="111" t="s">
        <v>3643</v>
      </c>
      <c r="I1565" s="741"/>
      <c r="J1565" s="522"/>
      <c r="K1565" s="901">
        <v>30000</v>
      </c>
      <c r="L1565" s="905">
        <f t="shared" si="68"/>
        <v>9634513</v>
      </c>
    </row>
    <row r="1566" spans="1:12" ht="18" customHeight="1" x14ac:dyDescent="0.15">
      <c r="A1566" s="880">
        <v>13</v>
      </c>
      <c r="B1566" s="883"/>
      <c r="C1566" s="884">
        <v>45532</v>
      </c>
      <c r="D1566" s="1119" t="s">
        <v>2594</v>
      </c>
      <c r="E1566" s="1168"/>
      <c r="F1566" s="886">
        <v>141</v>
      </c>
      <c r="G1566" s="1100" t="s">
        <v>77</v>
      </c>
      <c r="H1566" s="111" t="s">
        <v>3663</v>
      </c>
      <c r="I1566" s="741"/>
      <c r="J1566" s="522"/>
      <c r="K1566" s="901">
        <v>30000</v>
      </c>
      <c r="L1566" s="905">
        <f t="shared" si="68"/>
        <v>9664513</v>
      </c>
    </row>
    <row r="1567" spans="1:12" ht="18" customHeight="1" x14ac:dyDescent="0.15">
      <c r="A1567" s="880">
        <v>16</v>
      </c>
      <c r="B1567" s="883"/>
      <c r="C1567" s="884">
        <v>45532</v>
      </c>
      <c r="D1567" s="1119" t="s">
        <v>2594</v>
      </c>
      <c r="E1567" s="1168"/>
      <c r="F1567" s="886">
        <v>141</v>
      </c>
      <c r="G1567" s="1100" t="s">
        <v>73</v>
      </c>
      <c r="H1567" s="111" t="s">
        <v>3686</v>
      </c>
      <c r="I1567" s="741"/>
      <c r="J1567" s="522"/>
      <c r="K1567" s="901">
        <v>30000</v>
      </c>
      <c r="L1567" s="905">
        <f t="shared" si="68"/>
        <v>9694513</v>
      </c>
    </row>
    <row r="1568" spans="1:12" ht="18" customHeight="1" x14ac:dyDescent="0.15">
      <c r="A1568" s="880"/>
      <c r="B1568" s="883"/>
      <c r="C1568" s="884">
        <v>45532</v>
      </c>
      <c r="D1568" s="1171" t="s">
        <v>2852</v>
      </c>
      <c r="E1568" s="1168"/>
      <c r="F1568" s="886">
        <v>221</v>
      </c>
      <c r="G1568" s="1100" t="s">
        <v>4</v>
      </c>
      <c r="H1568" s="111" t="s">
        <v>3687</v>
      </c>
      <c r="I1568" s="741"/>
      <c r="J1568" s="522">
        <v>30000</v>
      </c>
      <c r="K1568" s="901"/>
      <c r="L1568" s="905">
        <f t="shared" si="68"/>
        <v>9664513</v>
      </c>
    </row>
    <row r="1569" spans="1:12" ht="18" customHeight="1" x14ac:dyDescent="0.15">
      <c r="A1569" s="880"/>
      <c r="B1569" s="883"/>
      <c r="C1569" s="884">
        <v>45532</v>
      </c>
      <c r="D1569" s="1171" t="s">
        <v>2625</v>
      </c>
      <c r="E1569" s="1168"/>
      <c r="F1569" s="886">
        <v>231</v>
      </c>
      <c r="G1569" s="1100"/>
      <c r="H1569" s="111" t="s">
        <v>2867</v>
      </c>
      <c r="I1569" s="741"/>
      <c r="J1569" s="522">
        <v>440</v>
      </c>
      <c r="K1569" s="901"/>
      <c r="L1569" s="905">
        <f t="shared" si="68"/>
        <v>9664073</v>
      </c>
    </row>
    <row r="1570" spans="1:12" ht="18" customHeight="1" x14ac:dyDescent="0.15">
      <c r="A1570" s="880"/>
      <c r="B1570" s="883"/>
      <c r="C1570" s="884">
        <v>45532</v>
      </c>
      <c r="D1570" s="1171" t="s">
        <v>2852</v>
      </c>
      <c r="E1570" s="1168"/>
      <c r="F1570" s="886">
        <v>221</v>
      </c>
      <c r="G1570" s="1100" t="s">
        <v>4</v>
      </c>
      <c r="H1570" s="111" t="s">
        <v>3688</v>
      </c>
      <c r="I1570" s="741"/>
      <c r="J1570" s="522">
        <v>20000</v>
      </c>
      <c r="K1570" s="901"/>
      <c r="L1570" s="905">
        <f t="shared" si="68"/>
        <v>9644073</v>
      </c>
    </row>
    <row r="1571" spans="1:12" ht="18" customHeight="1" x14ac:dyDescent="0.15">
      <c r="A1571" s="880"/>
      <c r="B1571" s="883"/>
      <c r="C1571" s="884">
        <v>45532</v>
      </c>
      <c r="D1571" s="1171" t="s">
        <v>2625</v>
      </c>
      <c r="E1571" s="1168"/>
      <c r="F1571" s="886">
        <v>231</v>
      </c>
      <c r="G1571" s="1100"/>
      <c r="H1571" s="111" t="s">
        <v>2867</v>
      </c>
      <c r="I1571" s="741"/>
      <c r="J1571" s="522">
        <v>275</v>
      </c>
      <c r="K1571" s="901"/>
      <c r="L1571" s="905">
        <f t="shared" si="68"/>
        <v>9643798</v>
      </c>
    </row>
    <row r="1572" spans="1:12" ht="18" customHeight="1" x14ac:dyDescent="0.15">
      <c r="A1572" s="880"/>
      <c r="B1572" s="883"/>
      <c r="C1572" s="884">
        <v>45544</v>
      </c>
      <c r="D1572" s="1171" t="s">
        <v>2705</v>
      </c>
      <c r="E1572" s="1168"/>
      <c r="F1572" s="886">
        <v>241</v>
      </c>
      <c r="G1572" s="1100" t="s">
        <v>4</v>
      </c>
      <c r="H1572" s="111" t="s">
        <v>3542</v>
      </c>
      <c r="I1572" s="741"/>
      <c r="J1572" s="522">
        <v>380000</v>
      </c>
      <c r="K1572" s="901"/>
      <c r="L1572" s="905">
        <f t="shared" si="68"/>
        <v>9263798</v>
      </c>
    </row>
    <row r="1573" spans="1:12" ht="18" customHeight="1" x14ac:dyDescent="0.15">
      <c r="A1573" s="880"/>
      <c r="B1573" s="883"/>
      <c r="C1573" s="884">
        <v>45544</v>
      </c>
      <c r="D1573" s="1119" t="s">
        <v>2561</v>
      </c>
      <c r="E1573" s="1168"/>
      <c r="F1573" s="886">
        <v>131</v>
      </c>
      <c r="G1573" s="1100" t="s">
        <v>2568</v>
      </c>
      <c r="H1573" s="111"/>
      <c r="I1573" s="741"/>
      <c r="J1573" s="522"/>
      <c r="K1573" s="901">
        <v>10000</v>
      </c>
      <c r="L1573" s="905">
        <f t="shared" si="68"/>
        <v>9273798</v>
      </c>
    </row>
    <row r="1574" spans="1:12" ht="18" customHeight="1" x14ac:dyDescent="0.15">
      <c r="A1574" s="880"/>
      <c r="B1574" s="883"/>
      <c r="C1574" s="884">
        <v>45545</v>
      </c>
      <c r="D1574" s="1119" t="s">
        <v>2561</v>
      </c>
      <c r="E1574" s="1168"/>
      <c r="F1574" s="886">
        <v>131</v>
      </c>
      <c r="G1574" s="1100" t="s">
        <v>325</v>
      </c>
      <c r="H1574" s="111"/>
      <c r="I1574" s="741"/>
      <c r="J1574" s="522"/>
      <c r="K1574" s="901">
        <v>70000</v>
      </c>
      <c r="L1574" s="905">
        <f t="shared" si="68"/>
        <v>9343798</v>
      </c>
    </row>
    <row r="1575" spans="1:12" ht="18" customHeight="1" x14ac:dyDescent="0.15">
      <c r="A1575" s="880"/>
      <c r="B1575" s="883"/>
      <c r="C1575" s="884">
        <v>45545</v>
      </c>
      <c r="D1575" s="1171" t="s">
        <v>2757</v>
      </c>
      <c r="E1575" s="1168"/>
      <c r="F1575" s="886">
        <v>251</v>
      </c>
      <c r="G1575" s="1100" t="s">
        <v>2252</v>
      </c>
      <c r="H1575" s="111"/>
      <c r="I1575" s="741"/>
      <c r="J1575" s="522">
        <v>5000</v>
      </c>
      <c r="K1575" s="901"/>
      <c r="L1575" s="905">
        <f t="shared" si="68"/>
        <v>9338798</v>
      </c>
    </row>
    <row r="1576" spans="1:12" ht="18" customHeight="1" x14ac:dyDescent="0.15">
      <c r="A1576" s="880"/>
      <c r="B1576" s="883"/>
      <c r="C1576" s="884">
        <v>45545</v>
      </c>
      <c r="D1576" s="1171" t="s">
        <v>2625</v>
      </c>
      <c r="E1576" s="1168"/>
      <c r="F1576" s="886">
        <v>231</v>
      </c>
      <c r="G1576" s="1100"/>
      <c r="H1576" s="111" t="s">
        <v>2867</v>
      </c>
      <c r="I1576" s="741"/>
      <c r="J1576" s="522">
        <v>275</v>
      </c>
      <c r="K1576" s="901"/>
      <c r="L1576" s="905">
        <f t="shared" si="68"/>
        <v>9338523</v>
      </c>
    </row>
    <row r="1577" spans="1:12" ht="18" customHeight="1" x14ac:dyDescent="0.15">
      <c r="A1577" s="880"/>
      <c r="B1577" s="883"/>
      <c r="C1577" s="884">
        <v>45545</v>
      </c>
      <c r="D1577" s="1171" t="s">
        <v>2852</v>
      </c>
      <c r="E1577" s="1168"/>
      <c r="F1577" s="886">
        <v>221</v>
      </c>
      <c r="G1577" s="1100" t="s">
        <v>4</v>
      </c>
      <c r="H1577" s="111" t="s">
        <v>3690</v>
      </c>
      <c r="I1577" s="741"/>
      <c r="J1577" s="522">
        <v>100000</v>
      </c>
      <c r="K1577" s="901"/>
      <c r="L1577" s="905">
        <f t="shared" si="68"/>
        <v>9238523</v>
      </c>
    </row>
    <row r="1578" spans="1:12" ht="18" customHeight="1" x14ac:dyDescent="0.15">
      <c r="A1578" s="880"/>
      <c r="B1578" s="883"/>
      <c r="C1578" s="884">
        <v>45545</v>
      </c>
      <c r="D1578" s="1171" t="s">
        <v>2625</v>
      </c>
      <c r="E1578" s="1168"/>
      <c r="F1578" s="886">
        <v>231</v>
      </c>
      <c r="G1578" s="1100"/>
      <c r="H1578" s="111" t="s">
        <v>2867</v>
      </c>
      <c r="I1578" s="741"/>
      <c r="J1578" s="522">
        <v>220</v>
      </c>
      <c r="K1578" s="901"/>
      <c r="L1578" s="905">
        <f t="shared" si="68"/>
        <v>9238303</v>
      </c>
    </row>
    <row r="1579" spans="1:12" ht="18" customHeight="1" x14ac:dyDescent="0.15">
      <c r="A1579" s="880">
        <v>72</v>
      </c>
      <c r="B1579" s="883"/>
      <c r="C1579" s="884">
        <v>45588</v>
      </c>
      <c r="D1579" s="1119" t="s">
        <v>2592</v>
      </c>
      <c r="E1579" s="1168"/>
      <c r="F1579" s="886">
        <v>111</v>
      </c>
      <c r="G1579" s="1100" t="s">
        <v>142</v>
      </c>
      <c r="H1579" s="111" t="s">
        <v>3691</v>
      </c>
      <c r="I1579" s="741"/>
      <c r="J1579" s="522"/>
      <c r="K1579" s="901">
        <v>9600</v>
      </c>
      <c r="L1579" s="905">
        <f t="shared" si="68"/>
        <v>9247903</v>
      </c>
    </row>
    <row r="1580" spans="1:12" ht="18" customHeight="1" x14ac:dyDescent="0.15">
      <c r="A1580" s="880"/>
      <c r="B1580" s="883"/>
      <c r="C1580" s="884">
        <v>45588</v>
      </c>
      <c r="D1580" s="1119" t="s">
        <v>2594</v>
      </c>
      <c r="E1580" s="1168"/>
      <c r="F1580" s="886">
        <v>141</v>
      </c>
      <c r="G1580" s="1100" t="s">
        <v>142</v>
      </c>
      <c r="H1580" s="111" t="s">
        <v>3691</v>
      </c>
      <c r="I1580" s="741"/>
      <c r="J1580" s="522"/>
      <c r="K1580" s="901">
        <v>30000</v>
      </c>
      <c r="L1580" s="905">
        <f t="shared" si="68"/>
        <v>9277903</v>
      </c>
    </row>
    <row r="1581" spans="1:12" ht="18" customHeight="1" x14ac:dyDescent="0.15">
      <c r="A1581" s="880">
        <v>37</v>
      </c>
      <c r="B1581" s="883"/>
      <c r="C1581" s="884">
        <v>45596</v>
      </c>
      <c r="D1581" s="1119" t="s">
        <v>3692</v>
      </c>
      <c r="E1581" s="1168"/>
      <c r="F1581" s="886">
        <v>111</v>
      </c>
      <c r="G1581" s="1100" t="s">
        <v>142</v>
      </c>
      <c r="H1581" s="111" t="s">
        <v>3694</v>
      </c>
      <c r="I1581" s="741"/>
      <c r="J1581" s="522"/>
      <c r="K1581" s="901">
        <v>7600</v>
      </c>
      <c r="L1581" s="905">
        <f t="shared" si="68"/>
        <v>9285503</v>
      </c>
    </row>
    <row r="1582" spans="1:12" ht="18" customHeight="1" x14ac:dyDescent="0.15">
      <c r="A1582" s="880"/>
      <c r="B1582" s="883"/>
      <c r="C1582" s="884">
        <v>45596</v>
      </c>
      <c r="D1582" s="1119" t="s">
        <v>3693</v>
      </c>
      <c r="E1582" s="1168"/>
      <c r="F1582" s="886">
        <v>141</v>
      </c>
      <c r="G1582" s="1100" t="s">
        <v>142</v>
      </c>
      <c r="H1582" s="111" t="s">
        <v>3694</v>
      </c>
      <c r="I1582" s="741"/>
      <c r="J1582" s="522"/>
      <c r="K1582" s="901">
        <v>10000</v>
      </c>
      <c r="L1582" s="905">
        <f t="shared" si="68"/>
        <v>9295503</v>
      </c>
    </row>
    <row r="1583" spans="1:12" ht="18" customHeight="1" x14ac:dyDescent="0.15">
      <c r="A1583" s="880">
        <v>20</v>
      </c>
      <c r="B1583" s="883"/>
      <c r="C1583" s="884">
        <v>45601</v>
      </c>
      <c r="D1583" s="1119" t="s">
        <v>3696</v>
      </c>
      <c r="E1583" s="1168"/>
      <c r="F1583" s="886">
        <v>111</v>
      </c>
      <c r="G1583" s="1100" t="s">
        <v>77</v>
      </c>
      <c r="H1583" s="111" t="s">
        <v>3557</v>
      </c>
      <c r="I1583" s="741"/>
      <c r="J1583" s="522"/>
      <c r="K1583" s="901">
        <v>78000</v>
      </c>
      <c r="L1583" s="905">
        <f t="shared" si="68"/>
        <v>9373503</v>
      </c>
    </row>
    <row r="1584" spans="1:12" ht="18" customHeight="1" x14ac:dyDescent="0.15">
      <c r="A1584" s="880">
        <v>39</v>
      </c>
      <c r="B1584" s="883"/>
      <c r="C1584" s="884">
        <v>45601</v>
      </c>
      <c r="D1584" s="1119" t="s">
        <v>3696</v>
      </c>
      <c r="E1584" s="1168"/>
      <c r="F1584" s="886">
        <v>111</v>
      </c>
      <c r="G1584" s="1100" t="s">
        <v>3699</v>
      </c>
      <c r="H1584" s="111" t="s">
        <v>3698</v>
      </c>
      <c r="I1584" s="741"/>
      <c r="J1584" s="522"/>
      <c r="K1584" s="901">
        <v>4000</v>
      </c>
      <c r="L1584" s="905">
        <f t="shared" si="68"/>
        <v>9377503</v>
      </c>
    </row>
    <row r="1585" spans="1:12" ht="18" customHeight="1" x14ac:dyDescent="0.15">
      <c r="A1585" s="880"/>
      <c r="B1585" s="883"/>
      <c r="C1585" s="884">
        <v>45601</v>
      </c>
      <c r="D1585" s="1119" t="s">
        <v>3697</v>
      </c>
      <c r="E1585" s="1168"/>
      <c r="F1585" s="886">
        <v>141</v>
      </c>
      <c r="G1585" s="1100" t="s">
        <v>3699</v>
      </c>
      <c r="H1585" s="111" t="s">
        <v>3698</v>
      </c>
      <c r="I1585" s="741"/>
      <c r="J1585" s="522"/>
      <c r="K1585" s="901">
        <v>50000</v>
      </c>
      <c r="L1585" s="905">
        <f t="shared" si="68"/>
        <v>9427503</v>
      </c>
    </row>
    <row r="1586" spans="1:12" ht="18" customHeight="1" x14ac:dyDescent="0.15">
      <c r="A1586" s="880">
        <v>23</v>
      </c>
      <c r="B1586" s="883"/>
      <c r="C1586" s="884">
        <v>45602</v>
      </c>
      <c r="D1586" s="1119" t="s">
        <v>3696</v>
      </c>
      <c r="E1586" s="1168"/>
      <c r="F1586" s="886">
        <v>111</v>
      </c>
      <c r="G1586" s="1100" t="s">
        <v>446</v>
      </c>
      <c r="H1586" s="111" t="s">
        <v>3700</v>
      </c>
      <c r="I1586" s="741"/>
      <c r="J1586" s="522"/>
      <c r="K1586" s="901">
        <v>76800</v>
      </c>
      <c r="L1586" s="905">
        <f t="shared" si="68"/>
        <v>9504303</v>
      </c>
    </row>
    <row r="1587" spans="1:12" ht="18" customHeight="1" x14ac:dyDescent="0.15">
      <c r="A1587" s="880"/>
      <c r="B1587" s="883"/>
      <c r="C1587" s="884">
        <v>45602</v>
      </c>
      <c r="D1587" s="1119" t="s">
        <v>3697</v>
      </c>
      <c r="E1587" s="1168"/>
      <c r="F1587" s="886">
        <v>141</v>
      </c>
      <c r="G1587" s="1100" t="s">
        <v>446</v>
      </c>
      <c r="H1587" s="111" t="s">
        <v>3700</v>
      </c>
      <c r="I1587" s="741"/>
      <c r="J1587" s="522"/>
      <c r="K1587" s="901">
        <v>30000</v>
      </c>
      <c r="L1587" s="905">
        <f t="shared" si="68"/>
        <v>9534303</v>
      </c>
    </row>
    <row r="1588" spans="1:12" ht="18" customHeight="1" x14ac:dyDescent="0.15">
      <c r="A1588" s="880"/>
      <c r="B1588" s="883"/>
      <c r="C1588" s="884">
        <v>45602</v>
      </c>
      <c r="D1588" s="1171" t="s">
        <v>2622</v>
      </c>
      <c r="E1588" s="1168"/>
      <c r="F1588" s="886">
        <v>211</v>
      </c>
      <c r="G1588" s="1100" t="s">
        <v>2568</v>
      </c>
      <c r="H1588" s="111" t="s">
        <v>3701</v>
      </c>
      <c r="I1588" s="741"/>
      <c r="J1588" s="522">
        <v>29856</v>
      </c>
      <c r="K1588" s="901"/>
      <c r="L1588" s="905">
        <f t="shared" si="68"/>
        <v>9504447</v>
      </c>
    </row>
    <row r="1589" spans="1:12" ht="18" customHeight="1" x14ac:dyDescent="0.15">
      <c r="A1589" s="880"/>
      <c r="B1589" s="883"/>
      <c r="C1589" s="884">
        <v>45602</v>
      </c>
      <c r="D1589" s="1171" t="s">
        <v>2625</v>
      </c>
      <c r="E1589" s="1168"/>
      <c r="F1589" s="886">
        <v>231</v>
      </c>
      <c r="G1589" s="1100"/>
      <c r="H1589" s="111" t="s">
        <v>2867</v>
      </c>
      <c r="I1589" s="741"/>
      <c r="J1589" s="522">
        <v>110</v>
      </c>
      <c r="K1589" s="901"/>
      <c r="L1589" s="905">
        <f t="shared" si="68"/>
        <v>9504337</v>
      </c>
    </row>
    <row r="1590" spans="1:12" ht="18" customHeight="1" x14ac:dyDescent="0.15">
      <c r="A1590" s="880"/>
      <c r="B1590" s="883"/>
      <c r="C1590" s="884">
        <v>45608</v>
      </c>
      <c r="D1590" s="1119" t="s">
        <v>3536</v>
      </c>
      <c r="E1590" s="1168"/>
      <c r="F1590" s="886">
        <v>264</v>
      </c>
      <c r="G1590" s="1100"/>
      <c r="H1590" s="111" t="s">
        <v>3828</v>
      </c>
      <c r="I1590" s="741" t="s">
        <v>3829</v>
      </c>
      <c r="J1590" s="522"/>
      <c r="K1590" s="901">
        <v>4500000</v>
      </c>
      <c r="L1590" s="905">
        <f t="shared" si="68"/>
        <v>14004337</v>
      </c>
    </row>
    <row r="1591" spans="1:12" ht="18" customHeight="1" x14ac:dyDescent="0.15">
      <c r="A1591" s="880"/>
      <c r="B1591" s="883"/>
      <c r="C1591" s="884">
        <v>45608</v>
      </c>
      <c r="D1591" s="1171" t="s">
        <v>2625</v>
      </c>
      <c r="E1591" s="1168"/>
      <c r="F1591" s="886">
        <v>231</v>
      </c>
      <c r="G1591" s="1100"/>
      <c r="H1591" s="111" t="s">
        <v>3705</v>
      </c>
      <c r="I1591" s="741"/>
      <c r="J1591" s="522">
        <v>770</v>
      </c>
      <c r="K1591" s="901"/>
      <c r="L1591" s="905">
        <f t="shared" si="68"/>
        <v>14003567</v>
      </c>
    </row>
    <row r="1592" spans="1:12" ht="18" customHeight="1" x14ac:dyDescent="0.15">
      <c r="A1592" s="880"/>
      <c r="B1592" s="883"/>
      <c r="C1592" s="884">
        <v>45609</v>
      </c>
      <c r="D1592" s="1171" t="s">
        <v>2622</v>
      </c>
      <c r="E1592" s="1168"/>
      <c r="F1592" s="886">
        <v>211</v>
      </c>
      <c r="G1592" s="1100" t="s">
        <v>2568</v>
      </c>
      <c r="H1592" s="111" t="s">
        <v>3706</v>
      </c>
      <c r="I1592" s="741"/>
      <c r="J1592" s="522">
        <v>64200</v>
      </c>
      <c r="K1592" s="901"/>
      <c r="L1592" s="905">
        <f t="shared" si="68"/>
        <v>13939367</v>
      </c>
    </row>
    <row r="1593" spans="1:12" ht="18" customHeight="1" x14ac:dyDescent="0.15">
      <c r="A1593" s="880"/>
      <c r="B1593" s="883"/>
      <c r="C1593" s="884">
        <v>45609</v>
      </c>
      <c r="D1593" s="1171" t="s">
        <v>2625</v>
      </c>
      <c r="E1593" s="1168"/>
      <c r="F1593" s="886">
        <v>231</v>
      </c>
      <c r="G1593" s="1100"/>
      <c r="H1593" s="111" t="s">
        <v>3705</v>
      </c>
      <c r="I1593" s="741"/>
      <c r="J1593" s="522">
        <v>220</v>
      </c>
      <c r="K1593" s="901"/>
      <c r="L1593" s="905">
        <f t="shared" si="68"/>
        <v>13939147</v>
      </c>
    </row>
    <row r="1594" spans="1:12" ht="18" customHeight="1" x14ac:dyDescent="0.15">
      <c r="A1594" s="880">
        <v>73</v>
      </c>
      <c r="B1594" s="883"/>
      <c r="C1594" s="884">
        <v>45617</v>
      </c>
      <c r="D1594" s="1119" t="s">
        <v>3702</v>
      </c>
      <c r="E1594" s="1168"/>
      <c r="F1594" s="886">
        <v>111</v>
      </c>
      <c r="G1594" s="1100" t="s">
        <v>409</v>
      </c>
      <c r="H1594" s="111" t="s">
        <v>3704</v>
      </c>
      <c r="I1594" s="741"/>
      <c r="J1594" s="522"/>
      <c r="K1594" s="901">
        <v>2800</v>
      </c>
      <c r="L1594" s="905">
        <f t="shared" si="68"/>
        <v>13941947</v>
      </c>
    </row>
    <row r="1595" spans="1:12" ht="18" customHeight="1" x14ac:dyDescent="0.15">
      <c r="A1595" s="880"/>
      <c r="B1595" s="883"/>
      <c r="C1595" s="884">
        <v>45617</v>
      </c>
      <c r="D1595" s="1119" t="s">
        <v>3703</v>
      </c>
      <c r="E1595" s="1168"/>
      <c r="F1595" s="886">
        <v>141</v>
      </c>
      <c r="G1595" s="1100" t="s">
        <v>409</v>
      </c>
      <c r="H1595" s="111" t="s">
        <v>3704</v>
      </c>
      <c r="I1595" s="741"/>
      <c r="J1595" s="522"/>
      <c r="K1595" s="901">
        <v>10000</v>
      </c>
      <c r="L1595" s="905">
        <f t="shared" si="68"/>
        <v>13951947</v>
      </c>
    </row>
    <row r="1596" spans="1:12" ht="18" customHeight="1" x14ac:dyDescent="0.15">
      <c r="A1596" s="880">
        <v>22</v>
      </c>
      <c r="B1596" s="883"/>
      <c r="C1596" s="884">
        <v>45622</v>
      </c>
      <c r="D1596" s="1119" t="s">
        <v>3712</v>
      </c>
      <c r="E1596" s="1168"/>
      <c r="F1596" s="886">
        <v>111</v>
      </c>
      <c r="G1596" s="1100" t="s">
        <v>703</v>
      </c>
      <c r="H1596" s="111" t="s">
        <v>3714</v>
      </c>
      <c r="I1596" s="741"/>
      <c r="J1596" s="522"/>
      <c r="K1596" s="901">
        <v>56000</v>
      </c>
      <c r="L1596" s="905">
        <f t="shared" si="68"/>
        <v>14007947</v>
      </c>
    </row>
    <row r="1597" spans="1:12" ht="18" customHeight="1" x14ac:dyDescent="0.15">
      <c r="A1597" s="880"/>
      <c r="B1597" s="883"/>
      <c r="C1597" s="884">
        <v>45622</v>
      </c>
      <c r="D1597" s="1119" t="s">
        <v>3713</v>
      </c>
      <c r="E1597" s="1168"/>
      <c r="F1597" s="886">
        <v>141</v>
      </c>
      <c r="G1597" s="1100" t="s">
        <v>703</v>
      </c>
      <c r="H1597" s="111" t="s">
        <v>3714</v>
      </c>
      <c r="I1597" s="741"/>
      <c r="J1597" s="522"/>
      <c r="K1597" s="901">
        <v>30000</v>
      </c>
      <c r="L1597" s="905">
        <f t="shared" si="68"/>
        <v>14037947</v>
      </c>
    </row>
    <row r="1598" spans="1:12" ht="18" customHeight="1" x14ac:dyDescent="0.15">
      <c r="A1598" s="880">
        <v>52</v>
      </c>
      <c r="B1598" s="883"/>
      <c r="C1598" s="884">
        <v>45627</v>
      </c>
      <c r="D1598" s="1119" t="s">
        <v>3712</v>
      </c>
      <c r="E1598" s="1168"/>
      <c r="F1598" s="886">
        <v>111</v>
      </c>
      <c r="G1598" s="1100" t="s">
        <v>321</v>
      </c>
      <c r="H1598" s="111" t="s">
        <v>3715</v>
      </c>
      <c r="I1598" s="741"/>
      <c r="J1598" s="522"/>
      <c r="K1598" s="901">
        <v>5000</v>
      </c>
      <c r="L1598" s="905">
        <f t="shared" si="68"/>
        <v>14042947</v>
      </c>
    </row>
    <row r="1599" spans="1:12" ht="18" customHeight="1" x14ac:dyDescent="0.15">
      <c r="A1599" s="880"/>
      <c r="B1599" s="883"/>
      <c r="C1599" s="884">
        <v>45627</v>
      </c>
      <c r="D1599" s="1119" t="s">
        <v>3713</v>
      </c>
      <c r="E1599" s="1168"/>
      <c r="F1599" s="886">
        <v>141</v>
      </c>
      <c r="G1599" s="1100" t="s">
        <v>321</v>
      </c>
      <c r="H1599" s="111" t="s">
        <v>3715</v>
      </c>
      <c r="I1599" s="741"/>
      <c r="J1599" s="522"/>
      <c r="K1599" s="901">
        <v>10000</v>
      </c>
      <c r="L1599" s="905">
        <f t="shared" si="68"/>
        <v>14052947</v>
      </c>
    </row>
    <row r="1600" spans="1:12" ht="18" customHeight="1" x14ac:dyDescent="0.15">
      <c r="A1600" s="880">
        <v>38</v>
      </c>
      <c r="B1600" s="883"/>
      <c r="C1600" s="884">
        <v>45643</v>
      </c>
      <c r="D1600" s="1119" t="s">
        <v>2592</v>
      </c>
      <c r="E1600" s="1168"/>
      <c r="F1600" s="886">
        <v>111</v>
      </c>
      <c r="G1600" s="1100" t="s">
        <v>142</v>
      </c>
      <c r="H1600" s="111" t="s">
        <v>3717</v>
      </c>
      <c r="I1600" s="741"/>
      <c r="J1600" s="522"/>
      <c r="K1600" s="901">
        <v>3600</v>
      </c>
      <c r="L1600" s="905">
        <f t="shared" si="68"/>
        <v>14056547</v>
      </c>
    </row>
    <row r="1601" spans="1:12" ht="18" customHeight="1" x14ac:dyDescent="0.15">
      <c r="A1601" s="880"/>
      <c r="B1601" s="883"/>
      <c r="C1601" s="884">
        <v>45643</v>
      </c>
      <c r="D1601" s="1119" t="s">
        <v>2594</v>
      </c>
      <c r="E1601" s="1168"/>
      <c r="F1601" s="886">
        <v>141</v>
      </c>
      <c r="G1601" s="1100" t="s">
        <v>142</v>
      </c>
      <c r="H1601" s="111" t="s">
        <v>3717</v>
      </c>
      <c r="I1601" s="741"/>
      <c r="J1601" s="522"/>
      <c r="K1601" s="901">
        <v>50000</v>
      </c>
      <c r="L1601" s="905">
        <f t="shared" si="68"/>
        <v>14106547</v>
      </c>
    </row>
    <row r="1602" spans="1:12" ht="18" customHeight="1" x14ac:dyDescent="0.15">
      <c r="A1602" s="880">
        <v>40</v>
      </c>
      <c r="B1602" s="883"/>
      <c r="C1602" s="884">
        <v>45643</v>
      </c>
      <c r="D1602" s="1119" t="s">
        <v>2592</v>
      </c>
      <c r="E1602" s="1168"/>
      <c r="F1602" s="886">
        <v>111</v>
      </c>
      <c r="G1602" s="1100" t="s">
        <v>142</v>
      </c>
      <c r="H1602" s="111" t="s">
        <v>3718</v>
      </c>
      <c r="I1602" s="741"/>
      <c r="J1602" s="522"/>
      <c r="K1602" s="901">
        <v>2800</v>
      </c>
      <c r="L1602" s="905">
        <f t="shared" si="68"/>
        <v>14109347</v>
      </c>
    </row>
    <row r="1603" spans="1:12" ht="18" customHeight="1" x14ac:dyDescent="0.15">
      <c r="A1603" s="880"/>
      <c r="B1603" s="883"/>
      <c r="C1603" s="884">
        <v>45643</v>
      </c>
      <c r="D1603" s="1119" t="s">
        <v>2594</v>
      </c>
      <c r="E1603" s="1168"/>
      <c r="F1603" s="886">
        <v>141</v>
      </c>
      <c r="G1603" s="1100" t="s">
        <v>142</v>
      </c>
      <c r="H1603" s="111" t="s">
        <v>3718</v>
      </c>
      <c r="I1603" s="741"/>
      <c r="J1603" s="522"/>
      <c r="K1603" s="901">
        <v>10000</v>
      </c>
      <c r="L1603" s="905">
        <f t="shared" si="68"/>
        <v>14119347</v>
      </c>
    </row>
    <row r="1604" spans="1:12" ht="18" customHeight="1" x14ac:dyDescent="0.15">
      <c r="A1604" s="880">
        <v>20</v>
      </c>
      <c r="B1604" s="883"/>
      <c r="C1604" s="884">
        <v>45651</v>
      </c>
      <c r="D1604" s="1119" t="s">
        <v>2594</v>
      </c>
      <c r="E1604" s="1168"/>
      <c r="F1604" s="886">
        <v>141</v>
      </c>
      <c r="G1604" s="1100" t="s">
        <v>73</v>
      </c>
      <c r="H1604" s="111" t="s">
        <v>3566</v>
      </c>
      <c r="I1604" s="741"/>
      <c r="J1604" s="522"/>
      <c r="K1604" s="901">
        <v>40000</v>
      </c>
      <c r="L1604" s="905">
        <f t="shared" si="68"/>
        <v>14159347</v>
      </c>
    </row>
    <row r="1605" spans="1:12" ht="18" customHeight="1" x14ac:dyDescent="0.15">
      <c r="A1605" s="880">
        <v>24</v>
      </c>
      <c r="B1605" s="883"/>
      <c r="C1605" s="884">
        <v>45651</v>
      </c>
      <c r="D1605" s="1119" t="s">
        <v>2592</v>
      </c>
      <c r="E1605" s="1168"/>
      <c r="F1605" s="886">
        <v>111</v>
      </c>
      <c r="G1605" s="1100" t="s">
        <v>73</v>
      </c>
      <c r="H1605" s="111" t="s">
        <v>3719</v>
      </c>
      <c r="I1605" s="741"/>
      <c r="J1605" s="522"/>
      <c r="K1605" s="901">
        <v>42000</v>
      </c>
      <c r="L1605" s="905">
        <f t="shared" ref="L1605:L1609" si="69">IF(C1605="","",L1604+K1605-J1605)</f>
        <v>14201347</v>
      </c>
    </row>
    <row r="1606" spans="1:12" ht="18" customHeight="1" x14ac:dyDescent="0.15">
      <c r="A1606" s="880">
        <v>24</v>
      </c>
      <c r="B1606" s="883"/>
      <c r="C1606" s="884">
        <v>45651</v>
      </c>
      <c r="D1606" s="1119" t="s">
        <v>2594</v>
      </c>
      <c r="E1606" s="1168"/>
      <c r="F1606" s="886">
        <v>141</v>
      </c>
      <c r="G1606" s="1100" t="s">
        <v>73</v>
      </c>
      <c r="H1606" s="111" t="s">
        <v>3719</v>
      </c>
      <c r="I1606" s="741"/>
      <c r="J1606" s="522"/>
      <c r="K1606" s="901">
        <v>50000</v>
      </c>
      <c r="L1606" s="905">
        <f t="shared" si="69"/>
        <v>14251347</v>
      </c>
    </row>
    <row r="1607" spans="1:12" ht="18" customHeight="1" x14ac:dyDescent="0.15">
      <c r="A1607" s="880">
        <v>71</v>
      </c>
      <c r="B1607" s="883"/>
      <c r="C1607" s="884">
        <v>45652</v>
      </c>
      <c r="D1607" s="1119" t="s">
        <v>2594</v>
      </c>
      <c r="E1607" s="1168"/>
      <c r="F1607" s="886">
        <v>141</v>
      </c>
      <c r="G1607" s="1100" t="s">
        <v>32</v>
      </c>
      <c r="H1607" s="111" t="s">
        <v>3720</v>
      </c>
      <c r="I1607" s="741"/>
      <c r="J1607" s="522"/>
      <c r="K1607" s="901">
        <v>10000</v>
      </c>
      <c r="L1607" s="905">
        <f t="shared" si="69"/>
        <v>14261347</v>
      </c>
    </row>
    <row r="1608" spans="1:12" ht="18" customHeight="1" x14ac:dyDescent="0.15">
      <c r="A1608" s="880"/>
      <c r="B1608" s="883"/>
      <c r="C1608" s="884">
        <v>45687</v>
      </c>
      <c r="D1608" s="1171" t="s">
        <v>2622</v>
      </c>
      <c r="E1608" s="1168"/>
      <c r="F1608" s="886">
        <v>211</v>
      </c>
      <c r="G1608" s="1100" t="s">
        <v>73</v>
      </c>
      <c r="H1608" s="111" t="s">
        <v>3562</v>
      </c>
      <c r="I1608" s="741"/>
      <c r="J1608" s="522">
        <v>200000</v>
      </c>
      <c r="K1608" s="901"/>
      <c r="L1608" s="905">
        <f t="shared" si="69"/>
        <v>14061347</v>
      </c>
    </row>
    <row r="1609" spans="1:12" ht="18" customHeight="1" x14ac:dyDescent="0.15">
      <c r="A1609" s="880"/>
      <c r="B1609" s="883"/>
      <c r="C1609" s="884">
        <v>45687</v>
      </c>
      <c r="D1609" s="1171" t="s">
        <v>3722</v>
      </c>
      <c r="E1609" s="1168"/>
      <c r="F1609" s="886">
        <v>231</v>
      </c>
      <c r="G1609" s="1100"/>
      <c r="H1609" s="111" t="s">
        <v>2867</v>
      </c>
      <c r="I1609" s="741"/>
      <c r="J1609" s="522">
        <v>440</v>
      </c>
      <c r="K1609" s="901"/>
      <c r="L1609" s="905">
        <f t="shared" si="69"/>
        <v>14060907</v>
      </c>
    </row>
    <row r="1610" spans="1:12" ht="18" customHeight="1" x14ac:dyDescent="0.15">
      <c r="A1610" s="880"/>
      <c r="B1610" s="883"/>
      <c r="C1610" s="884">
        <v>45687</v>
      </c>
      <c r="D1610" s="1171" t="s">
        <v>2705</v>
      </c>
      <c r="E1610" s="1168"/>
      <c r="F1610" s="886">
        <v>241</v>
      </c>
      <c r="G1610" s="1100" t="s">
        <v>4</v>
      </c>
      <c r="H1610" s="111" t="s">
        <v>3542</v>
      </c>
      <c r="I1610" s="741"/>
      <c r="J1610" s="522">
        <v>330000</v>
      </c>
      <c r="K1610" s="901"/>
      <c r="L1610" s="905">
        <f t="shared" ref="L1610:L1651" si="70">IF(C1610="","",L1609+K1610-J1610)</f>
        <v>13730907</v>
      </c>
    </row>
    <row r="1611" spans="1:12" ht="18" customHeight="1" x14ac:dyDescent="0.15">
      <c r="A1611" s="880">
        <v>31</v>
      </c>
      <c r="B1611" s="883"/>
      <c r="C1611" s="884">
        <v>45699</v>
      </c>
      <c r="D1611" s="1119" t="s">
        <v>2592</v>
      </c>
      <c r="E1611" s="1168"/>
      <c r="F1611" s="886">
        <v>111</v>
      </c>
      <c r="G1611" s="1100" t="s">
        <v>142</v>
      </c>
      <c r="H1611" s="111" t="s">
        <v>3735</v>
      </c>
      <c r="I1611" s="741"/>
      <c r="J1611" s="522"/>
      <c r="K1611" s="901">
        <v>12000</v>
      </c>
      <c r="L1611" s="905">
        <f t="shared" si="70"/>
        <v>13742907</v>
      </c>
    </row>
    <row r="1612" spans="1:12" ht="18" customHeight="1" x14ac:dyDescent="0.15">
      <c r="A1612" s="880"/>
      <c r="B1612" s="883"/>
      <c r="C1612" s="884">
        <v>45699</v>
      </c>
      <c r="D1612" s="1119" t="s">
        <v>2594</v>
      </c>
      <c r="E1612" s="1168"/>
      <c r="F1612" s="886">
        <v>141</v>
      </c>
      <c r="G1612" s="1100" t="s">
        <v>142</v>
      </c>
      <c r="H1612" s="111" t="s">
        <v>3735</v>
      </c>
      <c r="I1612" s="741"/>
      <c r="J1612" s="522"/>
      <c r="K1612" s="901">
        <v>30000</v>
      </c>
      <c r="L1612" s="905">
        <f t="shared" si="70"/>
        <v>13772907</v>
      </c>
    </row>
    <row r="1613" spans="1:12" ht="18" customHeight="1" x14ac:dyDescent="0.15">
      <c r="A1613" s="880"/>
      <c r="B1613" s="883"/>
      <c r="C1613" s="884">
        <v>45705</v>
      </c>
      <c r="D1613" s="1119" t="s">
        <v>2604</v>
      </c>
      <c r="E1613" s="1168"/>
      <c r="F1613" s="886">
        <v>161</v>
      </c>
      <c r="G1613" s="1100"/>
      <c r="H1613" s="111" t="s">
        <v>3112</v>
      </c>
      <c r="I1613" s="741"/>
      <c r="J1613" s="522"/>
      <c r="K1613" s="901">
        <v>5913</v>
      </c>
      <c r="L1613" s="905">
        <f t="shared" si="70"/>
        <v>13778820</v>
      </c>
    </row>
    <row r="1614" spans="1:12" ht="18" customHeight="1" x14ac:dyDescent="0.15">
      <c r="A1614" s="880">
        <v>12</v>
      </c>
      <c r="B1614" s="883"/>
      <c r="C1614" s="884">
        <v>45713</v>
      </c>
      <c r="D1614" s="1119" t="s">
        <v>2592</v>
      </c>
      <c r="E1614" s="1168"/>
      <c r="F1614" s="886">
        <v>111</v>
      </c>
      <c r="G1614" s="1100" t="s">
        <v>2770</v>
      </c>
      <c r="H1614" s="111" t="s">
        <v>3809</v>
      </c>
      <c r="I1614" s="741"/>
      <c r="J1614" s="522"/>
      <c r="K1614" s="901">
        <v>50800</v>
      </c>
      <c r="L1614" s="905">
        <f t="shared" si="70"/>
        <v>13829620</v>
      </c>
    </row>
    <row r="1615" spans="1:12" ht="18" customHeight="1" x14ac:dyDescent="0.15">
      <c r="A1615" s="880"/>
      <c r="B1615" s="883"/>
      <c r="C1615" s="884">
        <v>45713</v>
      </c>
      <c r="D1615" s="1119" t="s">
        <v>2594</v>
      </c>
      <c r="E1615" s="1168"/>
      <c r="F1615" s="886">
        <v>141</v>
      </c>
      <c r="G1615" s="1100" t="s">
        <v>2770</v>
      </c>
      <c r="H1615" s="111" t="s">
        <v>3809</v>
      </c>
      <c r="I1615" s="741"/>
      <c r="J1615" s="522"/>
      <c r="K1615" s="901">
        <v>10000</v>
      </c>
      <c r="L1615" s="905">
        <f t="shared" si="70"/>
        <v>13839620</v>
      </c>
    </row>
    <row r="1616" spans="1:12" ht="18" customHeight="1" x14ac:dyDescent="0.15">
      <c r="A1616" s="880"/>
      <c r="B1616" s="883"/>
      <c r="C1616" s="884">
        <v>45728</v>
      </c>
      <c r="D1616" s="1171" t="s">
        <v>2622</v>
      </c>
      <c r="E1616" s="1168"/>
      <c r="F1616" s="886">
        <v>211</v>
      </c>
      <c r="G1616" s="1100" t="s">
        <v>73</v>
      </c>
      <c r="H1616" s="111" t="s">
        <v>3562</v>
      </c>
      <c r="I1616" s="741"/>
      <c r="J1616" s="522">
        <v>100000</v>
      </c>
      <c r="K1616" s="901"/>
      <c r="L1616" s="905">
        <f t="shared" si="70"/>
        <v>13739620</v>
      </c>
    </row>
    <row r="1617" spans="1:12" ht="18" customHeight="1" x14ac:dyDescent="0.15">
      <c r="A1617" s="880"/>
      <c r="B1617" s="883"/>
      <c r="C1617" s="884">
        <v>45728</v>
      </c>
      <c r="D1617" s="1171" t="s">
        <v>2625</v>
      </c>
      <c r="E1617" s="1168"/>
      <c r="F1617" s="886">
        <v>231</v>
      </c>
      <c r="G1617" s="1100"/>
      <c r="H1617" s="111" t="s">
        <v>2867</v>
      </c>
      <c r="I1617" s="741"/>
      <c r="J1617" s="522">
        <v>440</v>
      </c>
      <c r="K1617" s="901"/>
      <c r="L1617" s="905">
        <f t="shared" si="70"/>
        <v>13739180</v>
      </c>
    </row>
    <row r="1618" spans="1:12" ht="18" customHeight="1" x14ac:dyDescent="0.15">
      <c r="A1618" s="880">
        <v>11</v>
      </c>
      <c r="B1618" s="883"/>
      <c r="C1618" s="884">
        <v>45740</v>
      </c>
      <c r="D1618" s="1119" t="s">
        <v>2592</v>
      </c>
      <c r="E1618" s="1168"/>
      <c r="F1618" s="886">
        <v>111</v>
      </c>
      <c r="G1618" s="1100" t="s">
        <v>77</v>
      </c>
      <c r="H1618" s="111" t="s">
        <v>3810</v>
      </c>
      <c r="I1618" s="741"/>
      <c r="J1618" s="522"/>
      <c r="K1618" s="901">
        <v>59800</v>
      </c>
      <c r="L1618" s="905">
        <f t="shared" si="70"/>
        <v>13798980</v>
      </c>
    </row>
    <row r="1619" spans="1:12" ht="18" customHeight="1" x14ac:dyDescent="0.15">
      <c r="A1619" s="880"/>
      <c r="B1619" s="883"/>
      <c r="C1619" s="884">
        <v>45740</v>
      </c>
      <c r="D1619" s="1119" t="s">
        <v>2594</v>
      </c>
      <c r="E1619" s="1168"/>
      <c r="F1619" s="886">
        <v>141</v>
      </c>
      <c r="G1619" s="1100" t="s">
        <v>77</v>
      </c>
      <c r="H1619" s="111" t="s">
        <v>3810</v>
      </c>
      <c r="I1619" s="741"/>
      <c r="J1619" s="522"/>
      <c r="K1619" s="901">
        <v>30000</v>
      </c>
      <c r="L1619" s="905">
        <f t="shared" si="70"/>
        <v>13828980</v>
      </c>
    </row>
    <row r="1620" spans="1:12" ht="18" customHeight="1" x14ac:dyDescent="0.15">
      <c r="A1620" s="880"/>
      <c r="B1620" s="883"/>
      <c r="C1620" s="884">
        <v>45741</v>
      </c>
      <c r="D1620" s="1171" t="s">
        <v>3163</v>
      </c>
      <c r="E1620" s="1168"/>
      <c r="F1620" s="886">
        <v>263</v>
      </c>
      <c r="G1620" s="1100" t="s">
        <v>4</v>
      </c>
      <c r="H1620" s="111" t="s">
        <v>3811</v>
      </c>
      <c r="I1620" s="741"/>
      <c r="J1620" s="522">
        <v>1500000</v>
      </c>
      <c r="K1620" s="901"/>
      <c r="L1620" s="905">
        <f t="shared" si="70"/>
        <v>12328980</v>
      </c>
    </row>
    <row r="1621" spans="1:12" ht="18" customHeight="1" x14ac:dyDescent="0.15">
      <c r="A1621" s="880"/>
      <c r="B1621" s="1070"/>
      <c r="C1621" s="884">
        <v>45741</v>
      </c>
      <c r="D1621" s="1171" t="s">
        <v>2625</v>
      </c>
      <c r="E1621" s="1168"/>
      <c r="F1621" s="886">
        <v>231</v>
      </c>
      <c r="G1621" s="1100"/>
      <c r="H1621" s="111" t="s">
        <v>2867</v>
      </c>
      <c r="I1621" s="741"/>
      <c r="J1621" s="522">
        <v>440</v>
      </c>
      <c r="K1621" s="901"/>
      <c r="L1621" s="905">
        <f t="shared" si="70"/>
        <v>12328540</v>
      </c>
    </row>
    <row r="1622" spans="1:12" ht="18" customHeight="1" thickBot="1" x14ac:dyDescent="0.2">
      <c r="A1622" s="1097"/>
      <c r="B1622" s="1366" t="s">
        <v>3870</v>
      </c>
      <c r="C1622" s="1365">
        <v>45747</v>
      </c>
      <c r="D1622" s="1207" t="s">
        <v>2705</v>
      </c>
      <c r="E1622" s="1208"/>
      <c r="F1622" s="1090">
        <v>241</v>
      </c>
      <c r="G1622" s="1089" t="s">
        <v>4</v>
      </c>
      <c r="H1622" s="1088" t="s">
        <v>3542</v>
      </c>
      <c r="I1622" s="1087"/>
      <c r="J1622" s="1086">
        <v>70000</v>
      </c>
      <c r="K1622" s="1085"/>
      <c r="L1622" s="1084">
        <f t="shared" si="70"/>
        <v>12258540</v>
      </c>
    </row>
    <row r="1623" spans="1:12" ht="18" customHeight="1" x14ac:dyDescent="0.15">
      <c r="A1623" s="896">
        <v>32</v>
      </c>
      <c r="B1623" s="1263" t="s">
        <v>3871</v>
      </c>
      <c r="C1623" s="885">
        <v>45755</v>
      </c>
      <c r="D1623" s="37" t="s">
        <v>2592</v>
      </c>
      <c r="E1623" s="1169"/>
      <c r="F1623" s="887">
        <v>111</v>
      </c>
      <c r="G1623" s="1209" t="s">
        <v>409</v>
      </c>
      <c r="H1623" s="471" t="s">
        <v>3872</v>
      </c>
      <c r="I1623" s="750"/>
      <c r="J1623" s="644"/>
      <c r="K1623" s="965">
        <v>9600</v>
      </c>
      <c r="L1623" s="906">
        <f t="shared" si="70"/>
        <v>12268140</v>
      </c>
    </row>
    <row r="1624" spans="1:12" ht="18" customHeight="1" x14ac:dyDescent="0.15">
      <c r="A1624" s="880"/>
      <c r="B1624" s="883"/>
      <c r="C1624" s="884">
        <v>45755</v>
      </c>
      <c r="D1624" s="1119" t="s">
        <v>2594</v>
      </c>
      <c r="E1624" s="1168"/>
      <c r="F1624" s="886">
        <v>141</v>
      </c>
      <c r="G1624" s="1100" t="s">
        <v>409</v>
      </c>
      <c r="H1624" s="111" t="s">
        <v>3872</v>
      </c>
      <c r="I1624" s="741"/>
      <c r="J1624" s="522"/>
      <c r="K1624" s="901">
        <v>50000</v>
      </c>
      <c r="L1624" s="905">
        <f t="shared" si="70"/>
        <v>12318140</v>
      </c>
    </row>
    <row r="1625" spans="1:12" ht="18" customHeight="1" x14ac:dyDescent="0.15">
      <c r="A1625" s="880">
        <v>35</v>
      </c>
      <c r="B1625" s="883"/>
      <c r="C1625" s="884">
        <v>45755</v>
      </c>
      <c r="D1625" s="1119" t="s">
        <v>2592</v>
      </c>
      <c r="E1625" s="1168"/>
      <c r="F1625" s="886">
        <v>111</v>
      </c>
      <c r="G1625" s="1100" t="s">
        <v>409</v>
      </c>
      <c r="H1625" s="111" t="s">
        <v>3873</v>
      </c>
      <c r="I1625" s="741"/>
      <c r="J1625" s="522"/>
      <c r="K1625" s="901">
        <v>3200</v>
      </c>
      <c r="L1625" s="905">
        <f t="shared" si="70"/>
        <v>12321340</v>
      </c>
    </row>
    <row r="1626" spans="1:12" ht="18" customHeight="1" x14ac:dyDescent="0.15">
      <c r="A1626" s="880"/>
      <c r="B1626" s="883"/>
      <c r="C1626" s="884">
        <v>45755</v>
      </c>
      <c r="D1626" s="1119" t="s">
        <v>2594</v>
      </c>
      <c r="E1626" s="1168"/>
      <c r="F1626" s="886">
        <v>141</v>
      </c>
      <c r="G1626" s="1100" t="s">
        <v>409</v>
      </c>
      <c r="H1626" s="111" t="s">
        <v>3873</v>
      </c>
      <c r="I1626" s="741"/>
      <c r="J1626" s="522"/>
      <c r="K1626" s="901">
        <v>10000</v>
      </c>
      <c r="L1626" s="905">
        <f t="shared" si="70"/>
        <v>12331340</v>
      </c>
    </row>
    <row r="1627" spans="1:12" ht="18" customHeight="1" x14ac:dyDescent="0.15">
      <c r="A1627" s="880"/>
      <c r="B1627" s="883"/>
      <c r="C1627" s="884">
        <v>45761</v>
      </c>
      <c r="D1627" s="1171" t="s">
        <v>2622</v>
      </c>
      <c r="E1627" s="1168"/>
      <c r="F1627" s="886">
        <v>211</v>
      </c>
      <c r="G1627" s="1100" t="s">
        <v>956</v>
      </c>
      <c r="H1627" s="111" t="s">
        <v>3527</v>
      </c>
      <c r="I1627" s="741"/>
      <c r="J1627" s="522">
        <v>368193</v>
      </c>
      <c r="K1627" s="901"/>
      <c r="L1627" s="905">
        <f t="shared" si="70"/>
        <v>11963147</v>
      </c>
    </row>
    <row r="1628" spans="1:12" ht="18" customHeight="1" x14ac:dyDescent="0.15">
      <c r="A1628" s="880"/>
      <c r="B1628" s="883"/>
      <c r="C1628" s="884">
        <v>45761</v>
      </c>
      <c r="D1628" s="1171" t="s">
        <v>2625</v>
      </c>
      <c r="E1628" s="1168"/>
      <c r="F1628" s="886">
        <v>231</v>
      </c>
      <c r="G1628" s="1100"/>
      <c r="H1628" s="111" t="s">
        <v>2867</v>
      </c>
      <c r="I1628" s="741"/>
      <c r="J1628" s="522">
        <v>440</v>
      </c>
      <c r="K1628" s="901"/>
      <c r="L1628" s="905">
        <f t="shared" si="70"/>
        <v>11962707</v>
      </c>
    </row>
    <row r="1629" spans="1:12" ht="18" customHeight="1" x14ac:dyDescent="0.15">
      <c r="A1629" s="880"/>
      <c r="B1629" s="883"/>
      <c r="C1629" s="884">
        <v>45762</v>
      </c>
      <c r="D1629" s="1171" t="s">
        <v>2625</v>
      </c>
      <c r="E1629" s="1168"/>
      <c r="F1629" s="886">
        <v>231</v>
      </c>
      <c r="G1629" s="1100"/>
      <c r="H1629" s="111" t="s">
        <v>3874</v>
      </c>
      <c r="I1629" s="741"/>
      <c r="J1629" s="522">
        <v>440</v>
      </c>
      <c r="K1629" s="901"/>
      <c r="L1629" s="905">
        <f t="shared" si="70"/>
        <v>11962267</v>
      </c>
    </row>
    <row r="1630" spans="1:12" ht="18" customHeight="1" x14ac:dyDescent="0.15">
      <c r="A1630" s="880">
        <v>13</v>
      </c>
      <c r="B1630" s="883"/>
      <c r="C1630" s="884">
        <v>45762</v>
      </c>
      <c r="D1630" s="1119" t="s">
        <v>2592</v>
      </c>
      <c r="E1630" s="1168"/>
      <c r="F1630" s="886">
        <v>111</v>
      </c>
      <c r="G1630" s="1100" t="s">
        <v>73</v>
      </c>
      <c r="H1630" s="111" t="s">
        <v>3875</v>
      </c>
      <c r="I1630" s="741"/>
      <c r="J1630" s="522"/>
      <c r="K1630" s="901">
        <v>58200</v>
      </c>
      <c r="L1630" s="905">
        <f t="shared" si="70"/>
        <v>12020467</v>
      </c>
    </row>
    <row r="1631" spans="1:12" ht="18" customHeight="1" x14ac:dyDescent="0.15">
      <c r="A1631" s="880"/>
      <c r="B1631" s="883"/>
      <c r="C1631" s="884">
        <v>45768</v>
      </c>
      <c r="D1631" s="1119" t="s">
        <v>2561</v>
      </c>
      <c r="E1631" s="1168"/>
      <c r="F1631" s="886">
        <v>131</v>
      </c>
      <c r="G1631" s="1100" t="s">
        <v>3221</v>
      </c>
      <c r="H1631" s="111"/>
      <c r="I1631" s="741"/>
      <c r="J1631" s="522"/>
      <c r="K1631" s="901">
        <v>20000</v>
      </c>
      <c r="L1631" s="905">
        <f t="shared" si="70"/>
        <v>12040467</v>
      </c>
    </row>
    <row r="1632" spans="1:12" ht="18" customHeight="1" x14ac:dyDescent="0.15">
      <c r="A1632" s="880"/>
      <c r="B1632" s="883"/>
      <c r="C1632" s="884">
        <v>45768</v>
      </c>
      <c r="D1632" s="1119" t="s">
        <v>2561</v>
      </c>
      <c r="E1632" s="1168"/>
      <c r="F1632" s="886">
        <v>131</v>
      </c>
      <c r="G1632" s="1100" t="s">
        <v>32</v>
      </c>
      <c r="H1632" s="111"/>
      <c r="I1632" s="741"/>
      <c r="J1632" s="522"/>
      <c r="K1632" s="901">
        <v>20000</v>
      </c>
      <c r="L1632" s="905">
        <f t="shared" si="70"/>
        <v>12060467</v>
      </c>
    </row>
    <row r="1633" spans="1:12" ht="18" customHeight="1" x14ac:dyDescent="0.15">
      <c r="A1633" s="880"/>
      <c r="B1633" s="883"/>
      <c r="C1633" s="884">
        <v>45769</v>
      </c>
      <c r="D1633" s="1119" t="s">
        <v>2561</v>
      </c>
      <c r="E1633" s="1168"/>
      <c r="F1633" s="886">
        <v>131</v>
      </c>
      <c r="G1633" s="1100" t="s">
        <v>3170</v>
      </c>
      <c r="H1633" s="111"/>
      <c r="I1633" s="741"/>
      <c r="J1633" s="522"/>
      <c r="K1633" s="901">
        <v>20000</v>
      </c>
      <c r="L1633" s="905">
        <f t="shared" si="70"/>
        <v>12080467</v>
      </c>
    </row>
    <row r="1634" spans="1:12" ht="18" customHeight="1" x14ac:dyDescent="0.15">
      <c r="A1634" s="880"/>
      <c r="B1634" s="883"/>
      <c r="C1634" s="884">
        <v>45769</v>
      </c>
      <c r="D1634" s="1119" t="s">
        <v>2561</v>
      </c>
      <c r="E1634" s="1168"/>
      <c r="F1634" s="886">
        <v>131</v>
      </c>
      <c r="G1634" s="1100" t="s">
        <v>2252</v>
      </c>
      <c r="H1634" s="111"/>
      <c r="I1634" s="741"/>
      <c r="J1634" s="522"/>
      <c r="K1634" s="901">
        <v>10000</v>
      </c>
      <c r="L1634" s="905">
        <f t="shared" si="70"/>
        <v>12090467</v>
      </c>
    </row>
    <row r="1635" spans="1:12" ht="18" customHeight="1" x14ac:dyDescent="0.15">
      <c r="A1635" s="880"/>
      <c r="B1635" s="883"/>
      <c r="C1635" s="884">
        <v>45772</v>
      </c>
      <c r="D1635" s="1119" t="s">
        <v>2561</v>
      </c>
      <c r="E1635" s="1168"/>
      <c r="F1635" s="886">
        <v>131</v>
      </c>
      <c r="G1635" s="1100" t="s">
        <v>3342</v>
      </c>
      <c r="H1635" s="111"/>
      <c r="I1635" s="741"/>
      <c r="J1635" s="522"/>
      <c r="K1635" s="901">
        <v>35000</v>
      </c>
      <c r="L1635" s="905">
        <f t="shared" si="70"/>
        <v>12125467</v>
      </c>
    </row>
    <row r="1636" spans="1:12" ht="18" customHeight="1" x14ac:dyDescent="0.15">
      <c r="A1636" s="880"/>
      <c r="B1636" s="883"/>
      <c r="C1636" s="884">
        <v>45772</v>
      </c>
      <c r="D1636" s="1119" t="s">
        <v>2561</v>
      </c>
      <c r="E1636" s="1168"/>
      <c r="F1636" s="886">
        <v>131</v>
      </c>
      <c r="G1636" s="1100" t="s">
        <v>2568</v>
      </c>
      <c r="H1636" s="111"/>
      <c r="I1636" s="741"/>
      <c r="J1636" s="522"/>
      <c r="K1636" s="901">
        <v>20000</v>
      </c>
      <c r="L1636" s="905">
        <f t="shared" si="70"/>
        <v>12145467</v>
      </c>
    </row>
    <row r="1637" spans="1:12" ht="18" customHeight="1" x14ac:dyDescent="0.15">
      <c r="A1637" s="880"/>
      <c r="B1637" s="883"/>
      <c r="C1637" s="884">
        <v>45777</v>
      </c>
      <c r="D1637" s="1119" t="s">
        <v>2561</v>
      </c>
      <c r="E1637" s="1168"/>
      <c r="F1637" s="886">
        <v>131</v>
      </c>
      <c r="G1637" s="1100" t="s">
        <v>2569</v>
      </c>
      <c r="H1637" s="111"/>
      <c r="I1637" s="741"/>
      <c r="J1637" s="522"/>
      <c r="K1637" s="901">
        <v>40000</v>
      </c>
      <c r="L1637" s="905">
        <f t="shared" si="70"/>
        <v>12185467</v>
      </c>
    </row>
    <row r="1638" spans="1:12" ht="18" customHeight="1" x14ac:dyDescent="0.15">
      <c r="A1638" s="880"/>
      <c r="B1638" s="883"/>
      <c r="C1638" s="884">
        <v>45778</v>
      </c>
      <c r="D1638" s="1119" t="s">
        <v>2561</v>
      </c>
      <c r="E1638" s="1168"/>
      <c r="F1638" s="886">
        <v>131</v>
      </c>
      <c r="G1638" s="1100" t="s">
        <v>2574</v>
      </c>
      <c r="H1638" s="111"/>
      <c r="I1638" s="741"/>
      <c r="J1638" s="522"/>
      <c r="K1638" s="901">
        <v>30000</v>
      </c>
      <c r="L1638" s="905">
        <f t="shared" si="70"/>
        <v>12215467</v>
      </c>
    </row>
    <row r="1639" spans="1:12" ht="18" customHeight="1" x14ac:dyDescent="0.15">
      <c r="A1639" s="880"/>
      <c r="B1639" s="883"/>
      <c r="C1639" s="884">
        <v>45786</v>
      </c>
      <c r="D1639" s="1119" t="s">
        <v>2561</v>
      </c>
      <c r="E1639" s="1168"/>
      <c r="F1639" s="886">
        <v>131</v>
      </c>
      <c r="G1639" s="1100" t="s">
        <v>3187</v>
      </c>
      <c r="H1639" s="111"/>
      <c r="I1639" s="741"/>
      <c r="J1639" s="522"/>
      <c r="K1639" s="901">
        <v>35000</v>
      </c>
      <c r="L1639" s="905">
        <f t="shared" si="70"/>
        <v>12250467</v>
      </c>
    </row>
    <row r="1640" spans="1:12" ht="18" customHeight="1" x14ac:dyDescent="0.15">
      <c r="A1640" s="880"/>
      <c r="B1640" s="883"/>
      <c r="C1640" s="884">
        <v>45789</v>
      </c>
      <c r="D1640" s="1171" t="s">
        <v>2852</v>
      </c>
      <c r="E1640" s="1168"/>
      <c r="F1640" s="886">
        <v>221</v>
      </c>
      <c r="G1640" s="1100" t="s">
        <v>4</v>
      </c>
      <c r="H1640" s="111" t="s">
        <v>3876</v>
      </c>
      <c r="I1640" s="741"/>
      <c r="J1640" s="522">
        <v>150000</v>
      </c>
      <c r="K1640" s="901"/>
      <c r="L1640" s="905">
        <f t="shared" si="70"/>
        <v>12100467</v>
      </c>
    </row>
    <row r="1641" spans="1:12" ht="18" customHeight="1" x14ac:dyDescent="0.15">
      <c r="A1641" s="880"/>
      <c r="B1641" s="883"/>
      <c r="C1641" s="884">
        <v>45789</v>
      </c>
      <c r="D1641" s="1171" t="s">
        <v>2625</v>
      </c>
      <c r="E1641" s="1168"/>
      <c r="F1641" s="886">
        <v>231</v>
      </c>
      <c r="G1641" s="1100"/>
      <c r="H1641" s="111" t="s">
        <v>2867</v>
      </c>
      <c r="I1641" s="741"/>
      <c r="J1641" s="522">
        <v>440</v>
      </c>
      <c r="K1641" s="901"/>
      <c r="L1641" s="905">
        <f t="shared" si="70"/>
        <v>12100027</v>
      </c>
    </row>
    <row r="1642" spans="1:12" ht="18" customHeight="1" x14ac:dyDescent="0.15">
      <c r="A1642" s="880"/>
      <c r="B1642" s="883"/>
      <c r="C1642" s="884">
        <v>45789</v>
      </c>
      <c r="D1642" s="1171" t="s">
        <v>2852</v>
      </c>
      <c r="E1642" s="1168"/>
      <c r="F1642" s="886">
        <v>221</v>
      </c>
      <c r="G1642" s="1100" t="s">
        <v>4</v>
      </c>
      <c r="H1642" s="111" t="s">
        <v>3877</v>
      </c>
      <c r="I1642" s="741"/>
      <c r="J1642" s="522">
        <v>80000</v>
      </c>
      <c r="K1642" s="901"/>
      <c r="L1642" s="905">
        <f t="shared" si="70"/>
        <v>12020027</v>
      </c>
    </row>
    <row r="1643" spans="1:12" ht="18" customHeight="1" x14ac:dyDescent="0.15">
      <c r="A1643" s="880"/>
      <c r="B1643" s="883"/>
      <c r="C1643" s="884">
        <v>45789</v>
      </c>
      <c r="D1643" s="1171" t="s">
        <v>2625</v>
      </c>
      <c r="E1643" s="1168"/>
      <c r="F1643" s="886">
        <v>231</v>
      </c>
      <c r="G1643" s="1100"/>
      <c r="H1643" s="111"/>
      <c r="I1643" s="741"/>
      <c r="J1643" s="522">
        <v>440</v>
      </c>
      <c r="K1643" s="901"/>
      <c r="L1643" s="905">
        <f t="shared" si="70"/>
        <v>12019587</v>
      </c>
    </row>
    <row r="1644" spans="1:12" ht="18" customHeight="1" x14ac:dyDescent="0.15">
      <c r="A1644" s="880"/>
      <c r="B1644" s="883"/>
      <c r="C1644" s="897"/>
      <c r="D1644" s="1119"/>
      <c r="E1644" s="1168"/>
      <c r="F1644" s="886"/>
      <c r="G1644" s="1100"/>
      <c r="H1644" s="111"/>
      <c r="I1644" s="741"/>
      <c r="J1644" s="522"/>
      <c r="K1644" s="901"/>
      <c r="L1644" s="905" t="str">
        <f t="shared" si="70"/>
        <v/>
      </c>
    </row>
    <row r="1645" spans="1:12" ht="18" customHeight="1" x14ac:dyDescent="0.15">
      <c r="A1645" s="880"/>
      <c r="B1645" s="883"/>
      <c r="C1645" s="897"/>
      <c r="D1645" s="1119"/>
      <c r="E1645" s="1168"/>
      <c r="F1645" s="886"/>
      <c r="G1645" s="1100"/>
      <c r="H1645" s="111"/>
      <c r="I1645" s="741"/>
      <c r="J1645" s="522"/>
      <c r="K1645" s="901"/>
      <c r="L1645" s="905" t="str">
        <f t="shared" si="70"/>
        <v/>
      </c>
    </row>
    <row r="1646" spans="1:12" ht="18" customHeight="1" x14ac:dyDescent="0.15">
      <c r="A1646" s="880"/>
      <c r="B1646" s="883"/>
      <c r="C1646" s="897"/>
      <c r="D1646" s="1119"/>
      <c r="E1646" s="1168"/>
      <c r="F1646" s="886"/>
      <c r="G1646" s="1100"/>
      <c r="H1646" s="111"/>
      <c r="I1646" s="741"/>
      <c r="J1646" s="522"/>
      <c r="K1646" s="901"/>
      <c r="L1646" s="905" t="str">
        <f t="shared" si="70"/>
        <v/>
      </c>
    </row>
    <row r="1647" spans="1:12" ht="18" customHeight="1" x14ac:dyDescent="0.15">
      <c r="A1647" s="880"/>
      <c r="B1647" s="883"/>
      <c r="C1647" s="897"/>
      <c r="D1647" s="1119"/>
      <c r="E1647" s="1168"/>
      <c r="F1647" s="886"/>
      <c r="G1647" s="1100"/>
      <c r="H1647" s="111"/>
      <c r="I1647" s="741"/>
      <c r="J1647" s="522"/>
      <c r="K1647" s="901"/>
      <c r="L1647" s="905" t="str">
        <f t="shared" si="70"/>
        <v/>
      </c>
    </row>
    <row r="1648" spans="1:12" ht="18" customHeight="1" x14ac:dyDescent="0.15">
      <c r="A1648" s="880"/>
      <c r="B1648" s="883"/>
      <c r="C1648" s="897"/>
      <c r="D1648" s="1119"/>
      <c r="E1648" s="1168"/>
      <c r="F1648" s="886"/>
      <c r="G1648" s="1100"/>
      <c r="H1648" s="111"/>
      <c r="I1648" s="741"/>
      <c r="J1648" s="522"/>
      <c r="K1648" s="901"/>
      <c r="L1648" s="905" t="str">
        <f t="shared" si="70"/>
        <v/>
      </c>
    </row>
    <row r="1649" spans="1:12" ht="18" customHeight="1" x14ac:dyDescent="0.15">
      <c r="A1649" s="880"/>
      <c r="B1649" s="883"/>
      <c r="C1649" s="897"/>
      <c r="D1649" s="1119"/>
      <c r="E1649" s="1168"/>
      <c r="F1649" s="886"/>
      <c r="G1649" s="1100"/>
      <c r="H1649" s="111"/>
      <c r="I1649" s="741"/>
      <c r="J1649" s="522"/>
      <c r="K1649" s="901"/>
      <c r="L1649" s="905" t="str">
        <f t="shared" si="70"/>
        <v/>
      </c>
    </row>
    <row r="1650" spans="1:12" ht="18" customHeight="1" x14ac:dyDescent="0.15">
      <c r="A1650" s="880"/>
      <c r="B1650" s="883"/>
      <c r="C1650" s="897"/>
      <c r="D1650" s="1119"/>
      <c r="E1650" s="1168"/>
      <c r="F1650" s="886"/>
      <c r="G1650" s="1100"/>
      <c r="H1650" s="111"/>
      <c r="I1650" s="741"/>
      <c r="J1650" s="522"/>
      <c r="K1650" s="901"/>
      <c r="L1650" s="905" t="str">
        <f t="shared" si="70"/>
        <v/>
      </c>
    </row>
    <row r="1651" spans="1:12" ht="18" customHeight="1" x14ac:dyDescent="0.15">
      <c r="A1651" s="880"/>
      <c r="B1651" s="883"/>
      <c r="C1651" s="897"/>
      <c r="D1651" s="1119"/>
      <c r="E1651" s="1168"/>
      <c r="F1651" s="886"/>
      <c r="G1651" s="1100"/>
      <c r="H1651" s="111"/>
      <c r="I1651" s="741"/>
      <c r="J1651" s="522"/>
      <c r="K1651" s="901"/>
      <c r="L1651" s="905"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mc:AlternateContent xmlns:mc="http://schemas.openxmlformats.org/markup-compatibility/2006">
      <mc:Choice Requires="x14">
        <control shapeId="1034" r:id="rId10" name="CommandButton2">
          <controlPr defaultSize="0" autoLine="0" r:id="rId11">
            <anchor moveWithCells="1">
              <from>
                <xdr:col>10</xdr:col>
                <xdr:colOff>28575</xdr:colOff>
                <xdr:row>0</xdr:row>
                <xdr:rowOff>361950</xdr:rowOff>
              </from>
              <to>
                <xdr:col>11</xdr:col>
                <xdr:colOff>466725</xdr:colOff>
                <xdr:row>7</xdr:row>
                <xdr:rowOff>447675</xdr:rowOff>
              </to>
            </anchor>
          </controlPr>
        </control>
      </mc:Choice>
      <mc:Fallback>
        <control shapeId="1034" r:id="rId10" name="CommandButton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8"/>
  <sheetViews>
    <sheetView topLeftCell="K31" zoomScaleNormal="100" workbookViewId="0">
      <selection activeCell="Q60" sqref="Q60"/>
    </sheetView>
  </sheetViews>
  <sheetFormatPr defaultRowHeight="24" customHeight="1" outlineLevelCol="1" x14ac:dyDescent="0.15"/>
  <cols>
    <col min="1" max="1" width="8.125" style="100" customWidth="1" outlineLevel="1"/>
    <col min="2" max="2" width="14.625" style="101" customWidth="1" outlineLevel="1"/>
    <col min="3" max="3" width="11.25" style="90" customWidth="1" outlineLevel="1"/>
    <col min="4" max="4" width="9.25" style="100" customWidth="1" outlineLevel="1"/>
    <col min="5" max="5" width="9.25" style="101" customWidth="1" outlineLevel="1"/>
    <col min="6" max="6" width="9.25" customWidth="1" outlineLevel="1"/>
    <col min="7" max="7" width="8.125" style="102" customWidth="1" outlineLevel="1"/>
    <col min="8" max="8" width="14.625" style="103" customWidth="1" outlineLevel="1"/>
    <col min="9" max="9" width="11.25" style="104" customWidth="1" outlineLevel="1"/>
    <col min="10" max="10" width="11.25" style="90" customWidth="1" outlineLevel="1"/>
    <col min="11" max="11" width="8.5" customWidth="1"/>
    <col min="12" max="12" width="39.875" customWidth="1"/>
    <col min="13" max="15" width="16.75" style="90" customWidth="1"/>
    <col min="16" max="19" width="9.75" customWidth="1"/>
  </cols>
  <sheetData>
    <row r="1" spans="1:17" ht="24" customHeight="1" x14ac:dyDescent="0.2">
      <c r="L1" s="1364" t="s">
        <v>3866</v>
      </c>
      <c r="M1" s="1363"/>
      <c r="N1" s="1363"/>
      <c r="O1" s="1363"/>
    </row>
    <row r="2" spans="1:17" s="59" customFormat="1" ht="36" customHeight="1" x14ac:dyDescent="0.15">
      <c r="A2" s="815" t="s">
        <v>1523</v>
      </c>
      <c r="D2" s="58"/>
      <c r="G2" s="60"/>
      <c r="H2" s="61"/>
      <c r="I2" s="61"/>
      <c r="K2" s="762" t="s">
        <v>2545</v>
      </c>
      <c r="M2" s="415">
        <v>45383</v>
      </c>
      <c r="N2" s="417" t="s">
        <v>1510</v>
      </c>
      <c r="O2" s="416">
        <v>45747</v>
      </c>
    </row>
    <row r="3" spans="1:17" s="59" customFormat="1" ht="24" customHeight="1" x14ac:dyDescent="0.15">
      <c r="A3" s="424"/>
      <c r="B3" s="425" t="s">
        <v>2502</v>
      </c>
      <c r="C3" s="426"/>
      <c r="D3" s="1473" t="s">
        <v>378</v>
      </c>
      <c r="E3" s="1473"/>
      <c r="F3" s="1474"/>
      <c r="G3" s="1475" t="s">
        <v>379</v>
      </c>
      <c r="H3" s="1476"/>
      <c r="I3" s="1477"/>
      <c r="J3" s="1478" t="s">
        <v>3197</v>
      </c>
      <c r="L3" s="1480" t="s">
        <v>2578</v>
      </c>
      <c r="M3" s="1483" t="s">
        <v>382</v>
      </c>
      <c r="N3" s="1483" t="s">
        <v>383</v>
      </c>
      <c r="O3" s="1485" t="s">
        <v>384</v>
      </c>
    </row>
    <row r="4" spans="1:17" s="59" customFormat="1" ht="24" customHeight="1" x14ac:dyDescent="0.15">
      <c r="A4" s="63" t="s">
        <v>385</v>
      </c>
      <c r="B4" s="64" t="s">
        <v>386</v>
      </c>
      <c r="C4" s="65" t="s">
        <v>384</v>
      </c>
      <c r="D4" s="759" t="s">
        <v>385</v>
      </c>
      <c r="E4" s="760" t="s">
        <v>386</v>
      </c>
      <c r="F4" s="761" t="s">
        <v>384</v>
      </c>
      <c r="G4" s="63" t="s">
        <v>385</v>
      </c>
      <c r="H4" s="64" t="s">
        <v>386</v>
      </c>
      <c r="I4" s="66" t="s">
        <v>384</v>
      </c>
      <c r="J4" s="1479"/>
      <c r="L4" s="1481"/>
      <c r="M4" s="1484"/>
      <c r="N4" s="1484"/>
      <c r="O4" s="1486"/>
    </row>
    <row r="5" spans="1:17" s="59" customFormat="1" ht="24" customHeight="1" x14ac:dyDescent="0.15">
      <c r="A5" s="982" t="s">
        <v>3196</v>
      </c>
      <c r="B5" s="975"/>
      <c r="C5" s="976">
        <v>0</v>
      </c>
      <c r="D5" s="974"/>
      <c r="E5" s="975"/>
      <c r="F5" s="977"/>
      <c r="G5" s="978"/>
      <c r="H5" s="979"/>
      <c r="I5" s="980"/>
      <c r="J5" s="981">
        <f>C5</f>
        <v>0</v>
      </c>
      <c r="L5" s="71" t="s">
        <v>2504</v>
      </c>
      <c r="M5" s="706">
        <v>78600</v>
      </c>
      <c r="N5" s="706">
        <v>639200</v>
      </c>
      <c r="O5" s="70">
        <f>SUM(M5:N5)</f>
        <v>717800</v>
      </c>
    </row>
    <row r="6" spans="1:17" ht="24" customHeight="1" x14ac:dyDescent="0.15">
      <c r="A6" s="73">
        <v>1543</v>
      </c>
      <c r="B6" s="74">
        <v>45446</v>
      </c>
      <c r="C6" s="75">
        <v>50000</v>
      </c>
      <c r="D6" s="73"/>
      <c r="E6" s="74"/>
      <c r="F6" s="76"/>
      <c r="G6" s="77"/>
      <c r="H6" s="78"/>
      <c r="I6" s="79"/>
      <c r="J6" s="80">
        <f>IF(C6&amp;I6="","",J5+C6-I6)</f>
        <v>50000</v>
      </c>
      <c r="L6" s="81" t="s">
        <v>2505</v>
      </c>
      <c r="M6" s="707"/>
      <c r="N6" s="707"/>
      <c r="O6" s="75">
        <f t="shared" ref="O6:O14" si="0">SUM(M6:N6)</f>
        <v>0</v>
      </c>
    </row>
    <row r="7" spans="1:17" ht="24" customHeight="1" x14ac:dyDescent="0.15">
      <c r="A7" s="73">
        <v>1545</v>
      </c>
      <c r="B7" s="74">
        <v>45446</v>
      </c>
      <c r="C7" s="75">
        <v>10000</v>
      </c>
      <c r="D7" s="73"/>
      <c r="E7" s="74"/>
      <c r="F7" s="76"/>
      <c r="G7" s="77"/>
      <c r="H7" s="78"/>
      <c r="I7" s="79"/>
      <c r="J7" s="80">
        <f t="shared" ref="J7:J47" si="1">IF(C7&amp;I7="","",J6+C7-I7)</f>
        <v>60000</v>
      </c>
      <c r="L7" s="81" t="s">
        <v>2506</v>
      </c>
      <c r="M7" s="707"/>
      <c r="N7" s="707">
        <v>370000</v>
      </c>
      <c r="O7" s="75">
        <f t="shared" si="0"/>
        <v>370000</v>
      </c>
    </row>
    <row r="8" spans="1:17" ht="24" customHeight="1" x14ac:dyDescent="0.15">
      <c r="A8" s="73">
        <v>1548</v>
      </c>
      <c r="B8" s="74">
        <v>45447</v>
      </c>
      <c r="C8" s="75">
        <v>50000</v>
      </c>
      <c r="D8" s="73"/>
      <c r="E8" s="74"/>
      <c r="F8" s="76"/>
      <c r="G8" s="77"/>
      <c r="H8" s="78"/>
      <c r="I8" s="79"/>
      <c r="J8" s="80">
        <f t="shared" si="1"/>
        <v>110000</v>
      </c>
      <c r="L8" s="81" t="s">
        <v>2507</v>
      </c>
      <c r="M8" s="707"/>
      <c r="N8" s="707">
        <v>6913</v>
      </c>
      <c r="O8" s="75">
        <f t="shared" si="0"/>
        <v>6913</v>
      </c>
    </row>
    <row r="9" spans="1:17" ht="24" customHeight="1" x14ac:dyDescent="0.15">
      <c r="A9" s="73">
        <v>1555</v>
      </c>
      <c r="B9" s="74">
        <v>45477</v>
      </c>
      <c r="C9" s="75">
        <v>50000</v>
      </c>
      <c r="D9" s="73"/>
      <c r="E9" s="74"/>
      <c r="F9" s="76"/>
      <c r="G9" s="77"/>
      <c r="H9" s="78"/>
      <c r="I9" s="79"/>
      <c r="J9" s="80">
        <f t="shared" si="1"/>
        <v>160000</v>
      </c>
      <c r="L9" s="81" t="s">
        <v>3181</v>
      </c>
      <c r="M9" s="707"/>
      <c r="N9" s="707">
        <v>40000</v>
      </c>
      <c r="O9" s="75">
        <f t="shared" si="0"/>
        <v>40000</v>
      </c>
      <c r="P9" s="655"/>
    </row>
    <row r="10" spans="1:17" ht="24" customHeight="1" x14ac:dyDescent="0.15">
      <c r="A10" s="73">
        <v>1557</v>
      </c>
      <c r="B10" s="74">
        <v>45505</v>
      </c>
      <c r="C10" s="75">
        <v>30000</v>
      </c>
      <c r="D10" s="73"/>
      <c r="E10" s="74"/>
      <c r="F10" s="76"/>
      <c r="G10" s="77"/>
      <c r="H10" s="78"/>
      <c r="I10" s="79"/>
      <c r="J10" s="80">
        <f t="shared" si="1"/>
        <v>190000</v>
      </c>
      <c r="L10" s="81" t="s">
        <v>2509</v>
      </c>
      <c r="M10" s="707"/>
      <c r="N10" s="707">
        <v>780000</v>
      </c>
      <c r="O10" s="75">
        <f t="shared" si="0"/>
        <v>780000</v>
      </c>
    </row>
    <row r="11" spans="1:17" ht="24" customHeight="1" x14ac:dyDescent="0.15">
      <c r="A11" s="73">
        <v>1561</v>
      </c>
      <c r="B11" s="74">
        <v>45530</v>
      </c>
      <c r="C11" s="75">
        <v>50000</v>
      </c>
      <c r="D11" s="73"/>
      <c r="E11" s="74"/>
      <c r="F11" s="76"/>
      <c r="G11" s="77"/>
      <c r="H11" s="78"/>
      <c r="I11" s="79"/>
      <c r="J11" s="80">
        <f t="shared" si="1"/>
        <v>240000</v>
      </c>
      <c r="L11" s="81" t="s">
        <v>2525</v>
      </c>
      <c r="M11" s="707"/>
      <c r="N11" s="707"/>
      <c r="O11" s="75">
        <f t="shared" si="0"/>
        <v>0</v>
      </c>
      <c r="Q11" s="2"/>
    </row>
    <row r="12" spans="1:17" ht="24" customHeight="1" x14ac:dyDescent="0.15">
      <c r="A12" s="73">
        <v>1563</v>
      </c>
      <c r="B12" s="74">
        <v>45531</v>
      </c>
      <c r="C12" s="75">
        <v>50000</v>
      </c>
      <c r="D12" s="73"/>
      <c r="E12" s="74"/>
      <c r="F12" s="76"/>
      <c r="G12" s="77"/>
      <c r="H12" s="78"/>
      <c r="I12" s="79"/>
      <c r="J12" s="80">
        <f t="shared" si="1"/>
        <v>290000</v>
      </c>
      <c r="L12" s="81" t="s">
        <v>2528</v>
      </c>
      <c r="M12" s="707"/>
      <c r="N12" s="707"/>
      <c r="O12" s="75">
        <f t="shared" si="0"/>
        <v>0</v>
      </c>
    </row>
    <row r="13" spans="1:17" ht="24" customHeight="1" x14ac:dyDescent="0.15">
      <c r="A13" s="73">
        <v>1565</v>
      </c>
      <c r="B13" s="74">
        <v>45532</v>
      </c>
      <c r="C13" s="75">
        <v>30000</v>
      </c>
      <c r="D13" s="73"/>
      <c r="E13" s="74"/>
      <c r="F13" s="76"/>
      <c r="G13" s="77"/>
      <c r="H13" s="78"/>
      <c r="I13" s="79"/>
      <c r="J13" s="80">
        <f t="shared" si="1"/>
        <v>320000</v>
      </c>
      <c r="L13" s="81" t="s">
        <v>2510</v>
      </c>
      <c r="M13" s="707"/>
      <c r="N13" s="707"/>
      <c r="O13" s="75">
        <f t="shared" si="0"/>
        <v>0</v>
      </c>
    </row>
    <row r="14" spans="1:17" ht="24" customHeight="1" x14ac:dyDescent="0.15">
      <c r="A14" s="73">
        <v>1566</v>
      </c>
      <c r="B14" s="74">
        <v>45532</v>
      </c>
      <c r="C14" s="75">
        <v>30000</v>
      </c>
      <c r="D14" s="73"/>
      <c r="E14" s="74"/>
      <c r="F14" s="76"/>
      <c r="G14" s="77"/>
      <c r="H14" s="78"/>
      <c r="I14" s="79"/>
      <c r="J14" s="80">
        <f t="shared" si="1"/>
        <v>350000</v>
      </c>
      <c r="L14" s="89" t="s">
        <v>3645</v>
      </c>
      <c r="M14" s="708"/>
      <c r="N14" s="708">
        <v>4500000</v>
      </c>
      <c r="O14" s="75">
        <f t="shared" si="0"/>
        <v>4500000</v>
      </c>
    </row>
    <row r="15" spans="1:17" ht="24" customHeight="1" x14ac:dyDescent="0.15">
      <c r="A15" s="73">
        <v>1567</v>
      </c>
      <c r="B15" s="74">
        <v>45532</v>
      </c>
      <c r="C15" s="75">
        <v>30000</v>
      </c>
      <c r="D15" s="73"/>
      <c r="E15" s="74"/>
      <c r="F15" s="76"/>
      <c r="G15" s="77"/>
      <c r="H15" s="78"/>
      <c r="I15" s="79"/>
      <c r="J15" s="80">
        <f t="shared" si="1"/>
        <v>380000</v>
      </c>
      <c r="L15" s="86" t="s">
        <v>394</v>
      </c>
      <c r="M15" s="87"/>
      <c r="N15" s="87"/>
      <c r="O15" s="88">
        <f>SUM(O5:O14)</f>
        <v>6414713</v>
      </c>
    </row>
    <row r="16" spans="1:17" ht="24" customHeight="1" x14ac:dyDescent="0.15">
      <c r="A16" s="73"/>
      <c r="B16" s="74"/>
      <c r="C16" s="75"/>
      <c r="D16" s="73"/>
      <c r="E16" s="74"/>
      <c r="F16" s="76"/>
      <c r="G16" s="77">
        <v>1572</v>
      </c>
      <c r="H16" s="78">
        <v>45544</v>
      </c>
      <c r="I16" s="79">
        <v>380000</v>
      </c>
      <c r="J16" s="80">
        <f t="shared" si="1"/>
        <v>0</v>
      </c>
      <c r="L16" s="1480" t="s">
        <v>2579</v>
      </c>
      <c r="M16" s="1487" t="s">
        <v>2529</v>
      </c>
      <c r="N16" s="1483"/>
      <c r="O16" s="1485" t="s">
        <v>384</v>
      </c>
    </row>
    <row r="17" spans="1:16" ht="24" customHeight="1" x14ac:dyDescent="0.15">
      <c r="A17" s="73">
        <v>1580</v>
      </c>
      <c r="B17" s="74">
        <v>45588</v>
      </c>
      <c r="C17" s="75">
        <v>30000</v>
      </c>
      <c r="D17" s="73"/>
      <c r="E17" s="74"/>
      <c r="F17" s="76"/>
      <c r="G17" s="77"/>
      <c r="H17" s="78"/>
      <c r="I17" s="79"/>
      <c r="J17" s="80">
        <f t="shared" si="1"/>
        <v>30000</v>
      </c>
      <c r="L17" s="1481"/>
      <c r="M17" s="1488"/>
      <c r="N17" s="1484"/>
      <c r="O17" s="1486"/>
    </row>
    <row r="18" spans="1:16" ht="24" customHeight="1" x14ac:dyDescent="0.15">
      <c r="A18" s="73">
        <v>1582</v>
      </c>
      <c r="B18" s="74">
        <v>45596</v>
      </c>
      <c r="C18" s="75">
        <v>10000</v>
      </c>
      <c r="D18" s="73"/>
      <c r="E18" s="74"/>
      <c r="F18" s="76"/>
      <c r="G18" s="77"/>
      <c r="H18" s="78"/>
      <c r="I18" s="79"/>
      <c r="J18" s="80">
        <f t="shared" si="1"/>
        <v>40000</v>
      </c>
      <c r="L18" s="71" t="s">
        <v>2511</v>
      </c>
      <c r="M18" s="706"/>
      <c r="N18" s="706">
        <v>883839</v>
      </c>
      <c r="O18" s="70">
        <f>SUM(M18:N18)</f>
        <v>883839</v>
      </c>
    </row>
    <row r="19" spans="1:16" ht="24" customHeight="1" x14ac:dyDescent="0.15">
      <c r="A19" s="73">
        <v>1585</v>
      </c>
      <c r="B19" s="74">
        <v>45601</v>
      </c>
      <c r="C19" s="75">
        <v>50000</v>
      </c>
      <c r="D19" s="73"/>
      <c r="E19" s="74"/>
      <c r="F19" s="76"/>
      <c r="G19" s="77"/>
      <c r="H19" s="78"/>
      <c r="I19" s="79"/>
      <c r="J19" s="80">
        <f t="shared" si="1"/>
        <v>90000</v>
      </c>
      <c r="L19" s="775" t="s">
        <v>2526</v>
      </c>
      <c r="M19" s="776"/>
      <c r="N19" s="776"/>
      <c r="O19" s="75">
        <f t="shared" ref="O19:O30" si="2">SUM(M19:N19)</f>
        <v>0</v>
      </c>
    </row>
    <row r="20" spans="1:16" ht="24" customHeight="1" x14ac:dyDescent="0.15">
      <c r="A20" s="73">
        <v>1587</v>
      </c>
      <c r="B20" s="74">
        <v>45602</v>
      </c>
      <c r="C20" s="75">
        <v>30000</v>
      </c>
      <c r="D20" s="73"/>
      <c r="E20" s="74"/>
      <c r="F20" s="76"/>
      <c r="G20" s="77"/>
      <c r="H20" s="78"/>
      <c r="I20" s="79"/>
      <c r="J20" s="80">
        <f t="shared" si="1"/>
        <v>120000</v>
      </c>
      <c r="L20" s="81" t="s">
        <v>2512</v>
      </c>
      <c r="M20" s="707"/>
      <c r="N20" s="707">
        <v>630000</v>
      </c>
      <c r="O20" s="75">
        <f t="shared" si="2"/>
        <v>630000</v>
      </c>
    </row>
    <row r="21" spans="1:16" ht="24" customHeight="1" x14ac:dyDescent="0.15">
      <c r="A21" s="73">
        <v>1595</v>
      </c>
      <c r="B21" s="74">
        <v>45617</v>
      </c>
      <c r="C21" s="75">
        <v>10000</v>
      </c>
      <c r="D21" s="73"/>
      <c r="E21" s="74"/>
      <c r="F21" s="76"/>
      <c r="G21" s="77"/>
      <c r="H21" s="78"/>
      <c r="I21" s="79"/>
      <c r="J21" s="80">
        <f t="shared" si="1"/>
        <v>130000</v>
      </c>
      <c r="L21" s="81" t="s">
        <v>2513</v>
      </c>
      <c r="M21" s="707"/>
      <c r="N21" s="707">
        <v>5830</v>
      </c>
      <c r="O21" s="75">
        <f t="shared" si="2"/>
        <v>5830</v>
      </c>
    </row>
    <row r="22" spans="1:16" ht="24" customHeight="1" x14ac:dyDescent="0.15">
      <c r="A22" s="73">
        <v>1597</v>
      </c>
      <c r="B22" s="74">
        <v>45622</v>
      </c>
      <c r="C22" s="75">
        <v>30000</v>
      </c>
      <c r="D22" s="73"/>
      <c r="E22" s="74"/>
      <c r="F22" s="76"/>
      <c r="G22" s="77"/>
      <c r="H22" s="78"/>
      <c r="I22" s="79"/>
      <c r="J22" s="80">
        <f t="shared" si="1"/>
        <v>160000</v>
      </c>
      <c r="L22" s="81" t="s">
        <v>2527</v>
      </c>
      <c r="M22" s="707"/>
      <c r="N22" s="707"/>
      <c r="O22" s="75">
        <f t="shared" si="2"/>
        <v>0</v>
      </c>
    </row>
    <row r="23" spans="1:16" ht="24" customHeight="1" x14ac:dyDescent="0.15">
      <c r="A23" s="73">
        <v>1599</v>
      </c>
      <c r="B23" s="74">
        <v>45627</v>
      </c>
      <c r="C23" s="75">
        <v>10000</v>
      </c>
      <c r="D23" s="73"/>
      <c r="E23" s="74"/>
      <c r="F23" s="76"/>
      <c r="G23" s="77"/>
      <c r="H23" s="78"/>
      <c r="I23" s="79"/>
      <c r="J23" s="80">
        <f t="shared" si="1"/>
        <v>170000</v>
      </c>
      <c r="L23" s="81" t="s">
        <v>3180</v>
      </c>
      <c r="M23" s="707"/>
      <c r="N23" s="707">
        <v>45000</v>
      </c>
      <c r="O23" s="75">
        <f t="shared" si="2"/>
        <v>45000</v>
      </c>
    </row>
    <row r="24" spans="1:16" ht="24" customHeight="1" x14ac:dyDescent="0.15">
      <c r="A24" s="73">
        <v>1601</v>
      </c>
      <c r="B24" s="74">
        <v>45643</v>
      </c>
      <c r="C24" s="75">
        <v>50000</v>
      </c>
      <c r="D24" s="73"/>
      <c r="E24" s="74"/>
      <c r="F24" s="76"/>
      <c r="G24" s="77"/>
      <c r="H24" s="78"/>
      <c r="I24" s="79"/>
      <c r="J24" s="80">
        <f t="shared" si="1"/>
        <v>220000</v>
      </c>
      <c r="L24" s="81" t="s">
        <v>2515</v>
      </c>
      <c r="M24" s="707"/>
      <c r="N24" s="707">
        <v>780000</v>
      </c>
      <c r="O24" s="75">
        <f>SUM(M24:N24)</f>
        <v>780000</v>
      </c>
      <c r="P24" s="1482"/>
    </row>
    <row r="25" spans="1:16" ht="24" customHeight="1" x14ac:dyDescent="0.15">
      <c r="A25" s="73">
        <v>1603</v>
      </c>
      <c r="B25" s="74">
        <v>45643</v>
      </c>
      <c r="C25" s="75">
        <v>10000</v>
      </c>
      <c r="D25" s="73"/>
      <c r="E25" s="74"/>
      <c r="F25" s="76"/>
      <c r="G25" s="77"/>
      <c r="H25" s="78"/>
      <c r="I25" s="79"/>
      <c r="J25" s="80">
        <f t="shared" si="1"/>
        <v>230000</v>
      </c>
      <c r="L25" s="81" t="s">
        <v>2514</v>
      </c>
      <c r="M25" s="707"/>
      <c r="N25" s="707"/>
      <c r="O25" s="75">
        <f t="shared" ref="O25" si="3">SUM(M25:N25)</f>
        <v>0</v>
      </c>
      <c r="P25" s="1482"/>
    </row>
    <row r="26" spans="1:16" ht="24" customHeight="1" x14ac:dyDescent="0.15">
      <c r="A26" s="73">
        <v>1604</v>
      </c>
      <c r="B26" s="74">
        <v>45651</v>
      </c>
      <c r="C26" s="75">
        <v>40000</v>
      </c>
      <c r="D26" s="73"/>
      <c r="E26" s="74"/>
      <c r="F26" s="76"/>
      <c r="G26" s="77"/>
      <c r="H26" s="78"/>
      <c r="I26" s="79"/>
      <c r="J26" s="80">
        <f t="shared" si="1"/>
        <v>270000</v>
      </c>
      <c r="L26" s="89" t="s">
        <v>3179</v>
      </c>
      <c r="M26" s="708"/>
      <c r="N26" s="708">
        <v>1500000</v>
      </c>
      <c r="O26" s="75">
        <f>SUM(M26:N26)</f>
        <v>1500000</v>
      </c>
    </row>
    <row r="27" spans="1:16" ht="24" hidden="1" customHeight="1" x14ac:dyDescent="0.15">
      <c r="A27" s="73">
        <v>1606</v>
      </c>
      <c r="B27" s="74">
        <v>45651</v>
      </c>
      <c r="C27" s="75">
        <v>50000</v>
      </c>
      <c r="D27" s="73"/>
      <c r="E27" s="74"/>
      <c r="F27" s="76"/>
      <c r="G27" s="77"/>
      <c r="H27" s="78"/>
      <c r="I27" s="79"/>
      <c r="J27" s="80">
        <f t="shared" si="1"/>
        <v>320000</v>
      </c>
      <c r="L27" s="86" t="s">
        <v>394</v>
      </c>
      <c r="M27" s="87"/>
      <c r="N27" s="87"/>
      <c r="O27" s="70">
        <f t="shared" si="2"/>
        <v>0</v>
      </c>
    </row>
    <row r="28" spans="1:16" ht="24" hidden="1" customHeight="1" x14ac:dyDescent="0.15">
      <c r="A28" s="73">
        <v>1607</v>
      </c>
      <c r="B28" s="74">
        <v>45652</v>
      </c>
      <c r="C28" s="75">
        <v>10000</v>
      </c>
      <c r="D28" s="73"/>
      <c r="E28" s="74"/>
      <c r="F28" s="76"/>
      <c r="G28" s="77"/>
      <c r="H28" s="78"/>
      <c r="I28" s="79"/>
      <c r="J28" s="80">
        <f t="shared" si="1"/>
        <v>330000</v>
      </c>
      <c r="L28" s="767" t="s">
        <v>2518</v>
      </c>
      <c r="M28" s="768"/>
      <c r="N28" s="768"/>
      <c r="O28" s="70">
        <f t="shared" si="2"/>
        <v>0</v>
      </c>
    </row>
    <row r="29" spans="1:16" ht="24" hidden="1" customHeight="1" x14ac:dyDescent="0.15">
      <c r="A29" s="73"/>
      <c r="B29" s="74"/>
      <c r="C29" s="75"/>
      <c r="D29" s="73"/>
      <c r="E29" s="74"/>
      <c r="F29" s="76"/>
      <c r="G29" s="77">
        <v>1610</v>
      </c>
      <c r="H29" s="78">
        <v>45687</v>
      </c>
      <c r="I29" s="79">
        <v>330000</v>
      </c>
      <c r="J29" s="80">
        <f t="shared" si="1"/>
        <v>0</v>
      </c>
      <c r="L29" s="86" t="s">
        <v>402</v>
      </c>
      <c r="M29" s="87"/>
      <c r="N29" s="87"/>
      <c r="O29" s="70">
        <f t="shared" si="2"/>
        <v>0</v>
      </c>
    </row>
    <row r="30" spans="1:16" ht="24" hidden="1" customHeight="1" x14ac:dyDescent="0.15">
      <c r="A30" s="73">
        <v>1612</v>
      </c>
      <c r="B30" s="74">
        <v>45699</v>
      </c>
      <c r="C30" s="75">
        <v>30000</v>
      </c>
      <c r="D30" s="73"/>
      <c r="E30" s="74"/>
      <c r="F30" s="76"/>
      <c r="G30" s="77"/>
      <c r="H30" s="78"/>
      <c r="I30" s="79"/>
      <c r="J30" s="80">
        <f t="shared" si="1"/>
        <v>30000</v>
      </c>
      <c r="L30" s="86" t="s">
        <v>1862</v>
      </c>
      <c r="M30" s="87"/>
      <c r="N30" s="87"/>
      <c r="O30" s="70">
        <f t="shared" si="2"/>
        <v>0</v>
      </c>
    </row>
    <row r="31" spans="1:16" ht="24" customHeight="1" x14ac:dyDescent="0.15">
      <c r="A31" s="73">
        <v>1615</v>
      </c>
      <c r="B31" s="74">
        <v>45713</v>
      </c>
      <c r="C31" s="75">
        <v>10000</v>
      </c>
      <c r="D31" s="73"/>
      <c r="E31" s="74"/>
      <c r="F31" s="76"/>
      <c r="G31" s="77"/>
      <c r="H31" s="78"/>
      <c r="I31" s="79"/>
      <c r="J31" s="80">
        <f t="shared" si="1"/>
        <v>40000</v>
      </c>
      <c r="L31" s="86" t="s">
        <v>394</v>
      </c>
      <c r="M31" s="936"/>
      <c r="N31" s="935"/>
      <c r="O31" s="88">
        <f>SUM(O18:O26)</f>
        <v>3844669</v>
      </c>
      <c r="P31" s="655"/>
    </row>
    <row r="32" spans="1:16" ht="24" hidden="1" customHeight="1" x14ac:dyDescent="0.15">
      <c r="A32" s="73">
        <v>1619</v>
      </c>
      <c r="B32" s="74">
        <v>45740</v>
      </c>
      <c r="C32" s="75">
        <v>30000</v>
      </c>
      <c r="D32" s="73"/>
      <c r="E32" s="74"/>
      <c r="F32" s="76"/>
      <c r="G32" s="77"/>
      <c r="H32" s="78"/>
      <c r="I32" s="79"/>
      <c r="J32" s="80">
        <f t="shared" si="1"/>
        <v>70000</v>
      </c>
      <c r="L32" s="92"/>
      <c r="M32" s="87"/>
      <c r="N32" s="87"/>
      <c r="O32" s="87"/>
    </row>
    <row r="33" spans="1:16" ht="24" hidden="1" customHeight="1" x14ac:dyDescent="0.15">
      <c r="A33" s="73"/>
      <c r="B33" s="74"/>
      <c r="C33" s="75"/>
      <c r="D33" s="73"/>
      <c r="E33" s="74"/>
      <c r="F33" s="76"/>
      <c r="G33" s="77">
        <v>1622</v>
      </c>
      <c r="H33" s="78">
        <v>45747</v>
      </c>
      <c r="I33" s="79">
        <v>70000</v>
      </c>
      <c r="J33" s="80">
        <f t="shared" si="1"/>
        <v>0</v>
      </c>
      <c r="L33" s="767" t="s">
        <v>2534</v>
      </c>
      <c r="M33" s="768"/>
      <c r="N33" s="768"/>
      <c r="O33" s="769"/>
    </row>
    <row r="34" spans="1:16" ht="24" hidden="1" customHeight="1" x14ac:dyDescent="0.15">
      <c r="A34" s="73"/>
      <c r="B34" s="74"/>
      <c r="C34" s="75"/>
      <c r="D34" s="73"/>
      <c r="E34" s="74"/>
      <c r="F34" s="76"/>
      <c r="G34" s="77"/>
      <c r="H34" s="78"/>
      <c r="I34" s="79"/>
      <c r="J34" s="80" t="str">
        <f t="shared" si="1"/>
        <v/>
      </c>
      <c r="L34" s="770" t="s">
        <v>2517</v>
      </c>
      <c r="M34" s="706"/>
      <c r="N34" s="72"/>
      <c r="O34" s="70">
        <v>120000</v>
      </c>
    </row>
    <row r="35" spans="1:16" ht="24" hidden="1" customHeight="1" x14ac:dyDescent="0.15">
      <c r="A35" s="73"/>
      <c r="B35" s="74"/>
      <c r="C35" s="75"/>
      <c r="D35" s="73"/>
      <c r="E35" s="74"/>
      <c r="F35" s="76"/>
      <c r="G35" s="77"/>
      <c r="H35" s="78"/>
      <c r="I35" s="79"/>
      <c r="J35" s="80" t="str">
        <f t="shared" si="1"/>
        <v/>
      </c>
      <c r="L35" s="772" t="s">
        <v>2519</v>
      </c>
      <c r="M35" s="707"/>
      <c r="N35" s="82"/>
      <c r="O35" s="75">
        <f>SUM(N10)</f>
        <v>780000</v>
      </c>
    </row>
    <row r="36" spans="1:16" ht="24" hidden="1" customHeight="1" x14ac:dyDescent="0.15">
      <c r="A36" s="73"/>
      <c r="B36" s="74"/>
      <c r="C36" s="75"/>
      <c r="D36" s="73"/>
      <c r="E36" s="74"/>
      <c r="F36" s="76"/>
      <c r="G36" s="77"/>
      <c r="H36" s="78"/>
      <c r="I36" s="79"/>
      <c r="J36" s="80" t="str">
        <f t="shared" si="1"/>
        <v/>
      </c>
      <c r="L36" s="83" t="s">
        <v>2520</v>
      </c>
      <c r="M36" s="708"/>
      <c r="N36" s="84"/>
      <c r="O36" s="85">
        <f>SUM(N24)</f>
        <v>780000</v>
      </c>
    </row>
    <row r="37" spans="1:16" ht="24" hidden="1" customHeight="1" x14ac:dyDescent="0.15">
      <c r="A37" s="73"/>
      <c r="B37" s="74"/>
      <c r="C37" s="75"/>
      <c r="D37" s="73"/>
      <c r="E37" s="74"/>
      <c r="F37" s="76"/>
      <c r="G37" s="77"/>
      <c r="H37" s="78"/>
      <c r="I37" s="79"/>
      <c r="J37" s="80" t="str">
        <f t="shared" si="1"/>
        <v/>
      </c>
      <c r="L37" s="1356" t="s">
        <v>1504</v>
      </c>
      <c r="M37" s="1357"/>
      <c r="N37" s="1358"/>
      <c r="O37" s="1359">
        <f>O34+O35-O36</f>
        <v>120000</v>
      </c>
    </row>
    <row r="38" spans="1:16" ht="24" customHeight="1" x14ac:dyDescent="0.15">
      <c r="A38" s="73"/>
      <c r="B38" s="74"/>
      <c r="C38" s="75"/>
      <c r="D38" s="73"/>
      <c r="E38" s="74"/>
      <c r="F38" s="76"/>
      <c r="G38" s="77"/>
      <c r="H38" s="78"/>
      <c r="I38" s="79"/>
      <c r="J38" s="80"/>
      <c r="L38" s="1197" t="s">
        <v>3841</v>
      </c>
      <c r="M38" s="1198"/>
      <c r="N38" s="1198"/>
      <c r="O38" s="1360">
        <f>O15-O31</f>
        <v>2570044</v>
      </c>
    </row>
    <row r="39" spans="1:16" ht="24" customHeight="1" x14ac:dyDescent="0.15">
      <c r="A39" s="73"/>
      <c r="B39" s="74"/>
      <c r="C39" s="75"/>
      <c r="D39" s="73"/>
      <c r="E39" s="74"/>
      <c r="F39" s="76"/>
      <c r="G39" s="77"/>
      <c r="H39" s="78"/>
      <c r="I39" s="79"/>
      <c r="J39" s="80" t="str">
        <f>IF(C39&amp;I39="","",J37+C39-I39)</f>
        <v/>
      </c>
      <c r="K39" s="1337"/>
      <c r="L39" s="1353" t="s">
        <v>3839</v>
      </c>
      <c r="P39" s="655"/>
    </row>
    <row r="40" spans="1:16" ht="24" customHeight="1" x14ac:dyDescent="0.15">
      <c r="A40" s="73"/>
      <c r="B40" s="74"/>
      <c r="C40" s="75"/>
      <c r="D40" s="73"/>
      <c r="E40" s="74"/>
      <c r="F40" s="76"/>
      <c r="G40" s="77"/>
      <c r="H40" s="78"/>
      <c r="I40" s="79"/>
      <c r="J40" s="80" t="str">
        <f t="shared" si="1"/>
        <v/>
      </c>
      <c r="L40" s="1200" t="s">
        <v>2567</v>
      </c>
      <c r="M40" s="1201"/>
      <c r="N40" s="1205" t="s">
        <v>2565</v>
      </c>
      <c r="O40" s="1206" t="s">
        <v>2566</v>
      </c>
    </row>
    <row r="41" spans="1:16" ht="24" customHeight="1" x14ac:dyDescent="0.15">
      <c r="A41" s="73"/>
      <c r="B41" s="74"/>
      <c r="C41" s="75"/>
      <c r="D41" s="73"/>
      <c r="E41" s="74"/>
      <c r="F41" s="76"/>
      <c r="G41" s="77"/>
      <c r="H41" s="78"/>
      <c r="I41" s="79"/>
      <c r="J41" s="80" t="str">
        <f t="shared" si="1"/>
        <v/>
      </c>
      <c r="L41" s="770" t="s">
        <v>3834</v>
      </c>
      <c r="M41" s="706"/>
      <c r="N41" s="1340"/>
      <c r="O41" s="70">
        <f>SUM(O5:O8)+O14</f>
        <v>5594713</v>
      </c>
    </row>
    <row r="42" spans="1:16" ht="24" customHeight="1" x14ac:dyDescent="0.15">
      <c r="A42" s="73"/>
      <c r="B42" s="74"/>
      <c r="C42" s="75"/>
      <c r="D42" s="73"/>
      <c r="E42" s="74"/>
      <c r="F42" s="76"/>
      <c r="G42" s="77"/>
      <c r="H42" s="78"/>
      <c r="I42" s="79"/>
      <c r="J42" s="80" t="str">
        <f t="shared" si="1"/>
        <v/>
      </c>
      <c r="L42" s="772" t="s">
        <v>3835</v>
      </c>
      <c r="M42" s="707"/>
      <c r="N42" s="707">
        <f>SUM(O20:O22)+O18+O26</f>
        <v>3019669</v>
      </c>
      <c r="O42" s="1361"/>
    </row>
    <row r="43" spans="1:16" ht="24" customHeight="1" x14ac:dyDescent="0.15">
      <c r="A43" s="73"/>
      <c r="B43" s="74"/>
      <c r="C43" s="75"/>
      <c r="D43" s="73"/>
      <c r="E43" s="74"/>
      <c r="F43" s="76"/>
      <c r="G43" s="77"/>
      <c r="H43" s="78"/>
      <c r="I43" s="79"/>
      <c r="J43" s="80" t="str">
        <f t="shared" si="1"/>
        <v/>
      </c>
      <c r="L43" s="782" t="s">
        <v>2585</v>
      </c>
      <c r="M43" s="776"/>
      <c r="N43" s="1342"/>
      <c r="O43" s="939">
        <f>O19+O22</f>
        <v>0</v>
      </c>
    </row>
    <row r="44" spans="1:16" ht="24" customHeight="1" x14ac:dyDescent="0.15">
      <c r="A44" s="73"/>
      <c r="B44" s="74"/>
      <c r="C44" s="75"/>
      <c r="D44" s="73"/>
      <c r="E44" s="74"/>
      <c r="F44" s="76"/>
      <c r="G44" s="77"/>
      <c r="H44" s="78"/>
      <c r="I44" s="79"/>
      <c r="J44" s="80" t="str">
        <f t="shared" si="1"/>
        <v/>
      </c>
      <c r="L44" s="83" t="s">
        <v>2584</v>
      </c>
      <c r="M44" s="708"/>
      <c r="N44" s="1343"/>
      <c r="O44" s="1339">
        <f>O12+O11</f>
        <v>0</v>
      </c>
    </row>
    <row r="45" spans="1:16" ht="24" customHeight="1" x14ac:dyDescent="0.15">
      <c r="A45" s="73"/>
      <c r="B45" s="74"/>
      <c r="C45" s="75"/>
      <c r="D45" s="73"/>
      <c r="E45" s="74"/>
      <c r="F45" s="76"/>
      <c r="G45" s="77"/>
      <c r="H45" s="78"/>
      <c r="I45" s="79"/>
      <c r="J45" s="80" t="str">
        <f t="shared" si="1"/>
        <v/>
      </c>
      <c r="K45" s="1337"/>
      <c r="L45" s="1355" t="s">
        <v>3836</v>
      </c>
      <c r="M45" s="1349">
        <f>O45-N45</f>
        <v>2575044</v>
      </c>
      <c r="N45" s="1349">
        <f>SUM(N41:N44)</f>
        <v>3019669</v>
      </c>
      <c r="O45" s="1350">
        <f>SUM(O41:O44)</f>
        <v>5594713</v>
      </c>
    </row>
    <row r="46" spans="1:16" ht="24" customHeight="1" x14ac:dyDescent="0.15">
      <c r="A46" s="73"/>
      <c r="B46" s="74"/>
      <c r="C46" s="75"/>
      <c r="D46" s="73"/>
      <c r="E46" s="74"/>
      <c r="F46" s="76"/>
      <c r="G46" s="77"/>
      <c r="H46" s="78"/>
      <c r="I46" s="79"/>
      <c r="J46" s="80" t="str">
        <f t="shared" si="1"/>
        <v/>
      </c>
      <c r="K46" s="1337"/>
      <c r="L46" s="2" t="s">
        <v>3840</v>
      </c>
      <c r="M46" s="113"/>
      <c r="N46" s="1347"/>
      <c r="O46" s="1348"/>
    </row>
    <row r="47" spans="1:16" ht="24" customHeight="1" x14ac:dyDescent="0.15">
      <c r="A47" s="73"/>
      <c r="B47" s="74"/>
      <c r="C47" s="75"/>
      <c r="D47" s="73"/>
      <c r="E47" s="74"/>
      <c r="F47" s="76"/>
      <c r="G47" s="77"/>
      <c r="H47" s="78"/>
      <c r="I47" s="79"/>
      <c r="J47" s="80" t="str">
        <f t="shared" si="1"/>
        <v/>
      </c>
      <c r="L47" s="770" t="s">
        <v>2583</v>
      </c>
      <c r="M47" s="706"/>
      <c r="N47" s="1340"/>
      <c r="O47" s="1338">
        <f>O9+O10</f>
        <v>820000</v>
      </c>
    </row>
    <row r="48" spans="1:16" ht="24" customHeight="1" x14ac:dyDescent="0.15">
      <c r="A48" s="73"/>
      <c r="B48" s="74"/>
      <c r="C48" s="75"/>
      <c r="D48" s="73"/>
      <c r="E48" s="74"/>
      <c r="F48" s="76"/>
      <c r="G48" s="77"/>
      <c r="H48" s="78"/>
      <c r="I48" s="79"/>
      <c r="J48" s="80"/>
      <c r="L48" s="772" t="s">
        <v>2582</v>
      </c>
      <c r="M48" s="707"/>
      <c r="N48" s="1341">
        <f>O23+O24</f>
        <v>825000</v>
      </c>
      <c r="O48" s="75"/>
    </row>
    <row r="49" spans="1:16" ht="24" customHeight="1" x14ac:dyDescent="0.15">
      <c r="A49" s="73"/>
      <c r="B49" s="74"/>
      <c r="C49" s="75"/>
      <c r="D49" s="73"/>
      <c r="E49" s="74"/>
      <c r="F49" s="76"/>
      <c r="G49" s="77"/>
      <c r="H49" s="78"/>
      <c r="I49" s="79"/>
      <c r="J49" s="80"/>
      <c r="L49" s="772" t="s">
        <v>2580</v>
      </c>
      <c r="M49" s="707"/>
      <c r="N49" s="1344">
        <f>O25</f>
        <v>0</v>
      </c>
      <c r="O49" s="945"/>
    </row>
    <row r="50" spans="1:16" ht="24" customHeight="1" x14ac:dyDescent="0.15">
      <c r="A50" s="73"/>
      <c r="B50" s="74"/>
      <c r="C50" s="75"/>
      <c r="D50" s="73"/>
      <c r="E50" s="74"/>
      <c r="F50" s="76"/>
      <c r="G50" s="77"/>
      <c r="H50" s="78"/>
      <c r="I50" s="79"/>
      <c r="J50" s="80"/>
      <c r="L50" s="83" t="s">
        <v>2581</v>
      </c>
      <c r="M50" s="708"/>
      <c r="N50" s="1343"/>
      <c r="O50" s="1339"/>
    </row>
    <row r="51" spans="1:16" ht="24" customHeight="1" x14ac:dyDescent="0.15">
      <c r="A51" s="73"/>
      <c r="B51" s="74"/>
      <c r="C51" s="75"/>
      <c r="D51" s="73"/>
      <c r="E51" s="74"/>
      <c r="F51" s="76"/>
      <c r="G51" s="77"/>
      <c r="H51" s="78"/>
      <c r="I51" s="79"/>
      <c r="J51" s="80"/>
      <c r="L51" s="1197" t="s">
        <v>3837</v>
      </c>
      <c r="M51" s="1349">
        <f>O51-N51</f>
        <v>-5000</v>
      </c>
      <c r="N51" s="1349">
        <f>SUM(N47:N50)</f>
        <v>825000</v>
      </c>
      <c r="O51" s="1362">
        <f>SUM(O47:O50)</f>
        <v>820000</v>
      </c>
    </row>
    <row r="52" spans="1:16" ht="24" customHeight="1" x14ac:dyDescent="0.15">
      <c r="A52" s="73"/>
      <c r="B52" s="74"/>
      <c r="C52" s="75"/>
      <c r="D52" s="73"/>
      <c r="E52" s="74"/>
      <c r="F52" s="76"/>
      <c r="G52" s="77"/>
      <c r="H52" s="78"/>
      <c r="I52" s="79"/>
      <c r="J52" s="80"/>
      <c r="L52" s="2"/>
      <c r="M52" s="113"/>
      <c r="N52" s="1347"/>
      <c r="O52" s="1348"/>
    </row>
    <row r="53" spans="1:16" ht="24" customHeight="1" x14ac:dyDescent="0.15">
      <c r="A53" s="73"/>
      <c r="B53" s="74"/>
      <c r="C53" s="75"/>
      <c r="D53" s="73"/>
      <c r="E53" s="74"/>
      <c r="F53" s="76"/>
      <c r="G53" s="77"/>
      <c r="H53" s="78"/>
      <c r="I53" s="79"/>
      <c r="J53" s="80"/>
      <c r="L53" s="535"/>
      <c r="M53" s="936"/>
      <c r="N53" s="1349" t="s">
        <v>3838</v>
      </c>
      <c r="O53" s="1350">
        <f>O38</f>
        <v>2570044</v>
      </c>
    </row>
    <row r="54" spans="1:16" ht="24" customHeight="1" x14ac:dyDescent="0.15">
      <c r="A54" s="73"/>
      <c r="B54" s="74"/>
      <c r="C54" s="75"/>
      <c r="D54" s="73"/>
      <c r="E54" s="74"/>
      <c r="F54" s="76"/>
      <c r="G54" s="77"/>
      <c r="H54" s="78"/>
      <c r="I54" s="79"/>
      <c r="J54" s="80"/>
      <c r="L54" s="1351"/>
      <c r="M54" s="1345"/>
      <c r="N54" s="1345" t="s">
        <v>2531</v>
      </c>
      <c r="O54" s="1346">
        <v>9688496</v>
      </c>
      <c r="P54" s="655"/>
    </row>
    <row r="55" spans="1:16" ht="24" customHeight="1" x14ac:dyDescent="0.15">
      <c r="A55" s="73"/>
      <c r="B55" s="74"/>
      <c r="C55" s="75"/>
      <c r="D55" s="73"/>
      <c r="E55" s="74"/>
      <c r="F55" s="76"/>
      <c r="G55" s="77"/>
      <c r="H55" s="78"/>
      <c r="I55" s="79"/>
      <c r="J55" s="80"/>
      <c r="L55" s="535"/>
      <c r="M55" s="936"/>
      <c r="N55" s="936" t="s">
        <v>2532</v>
      </c>
      <c r="O55" s="937">
        <v>12258540</v>
      </c>
    </row>
    <row r="56" spans="1:16" ht="24" customHeight="1" x14ac:dyDescent="0.15">
      <c r="A56" s="73"/>
      <c r="B56" s="74"/>
      <c r="C56" s="75"/>
      <c r="D56" s="73"/>
      <c r="E56" s="74"/>
      <c r="F56" s="76"/>
      <c r="G56" s="77"/>
      <c r="H56" s="78"/>
      <c r="I56" s="79"/>
      <c r="J56" s="80"/>
      <c r="L56" s="1352"/>
      <c r="M56" s="947"/>
      <c r="N56" s="947" t="s">
        <v>2533</v>
      </c>
      <c r="O56" s="948">
        <f>O53+O54</f>
        <v>12258540</v>
      </c>
    </row>
    <row r="57" spans="1:16" ht="24" customHeight="1" x14ac:dyDescent="0.15">
      <c r="A57" s="73"/>
      <c r="B57" s="74"/>
      <c r="C57" s="75"/>
      <c r="D57" s="73"/>
      <c r="E57" s="74"/>
      <c r="F57" s="76"/>
      <c r="G57" s="77"/>
      <c r="H57" s="78"/>
      <c r="I57" s="79"/>
      <c r="J57" s="80"/>
    </row>
    <row r="58" spans="1:16" ht="24" customHeight="1" x14ac:dyDescent="0.15">
      <c r="A58" s="73"/>
      <c r="B58" s="74"/>
      <c r="C58" s="75"/>
      <c r="D58" s="73"/>
      <c r="E58" s="74"/>
      <c r="F58" s="76"/>
      <c r="G58" s="77"/>
      <c r="H58" s="78"/>
      <c r="I58" s="79"/>
      <c r="J58" s="80"/>
      <c r="L58" t="s">
        <v>3200</v>
      </c>
      <c r="M58" s="546" t="s">
        <v>402</v>
      </c>
      <c r="N58" s="546" t="s">
        <v>3199</v>
      </c>
      <c r="O58" s="546" t="s">
        <v>3198</v>
      </c>
    </row>
    <row r="59" spans="1:16" ht="24" customHeight="1" x14ac:dyDescent="0.15">
      <c r="A59" s="73"/>
      <c r="B59" s="74"/>
      <c r="C59" s="75"/>
      <c r="D59" s="73"/>
      <c r="E59" s="74"/>
      <c r="F59" s="76"/>
      <c r="G59" s="77"/>
      <c r="H59" s="78"/>
      <c r="I59" s="79"/>
      <c r="J59" s="80"/>
      <c r="L59" s="86" t="s">
        <v>3201</v>
      </c>
      <c r="M59" s="936">
        <v>0</v>
      </c>
      <c r="N59" s="936">
        <f>N10-N24</f>
        <v>0</v>
      </c>
      <c r="O59" s="937">
        <f>M59+N59</f>
        <v>0</v>
      </c>
    </row>
    <row r="60" spans="1:16" ht="24" customHeight="1" x14ac:dyDescent="0.15">
      <c r="A60" s="73"/>
      <c r="B60" s="74"/>
      <c r="C60" s="75"/>
      <c r="D60" s="73"/>
      <c r="E60" s="74"/>
      <c r="F60" s="76"/>
      <c r="G60" s="77"/>
      <c r="H60" s="78"/>
      <c r="I60" s="79"/>
      <c r="J60" s="80"/>
      <c r="L60" s="86" t="s">
        <v>3202</v>
      </c>
      <c r="M60" s="936">
        <v>0</v>
      </c>
      <c r="N60" s="936">
        <f>M25-N13</f>
        <v>0</v>
      </c>
      <c r="O60" s="937">
        <f>M60+N60</f>
        <v>0</v>
      </c>
    </row>
    <row r="61" spans="1:16" ht="24" customHeight="1" x14ac:dyDescent="0.15">
      <c r="A61" s="73"/>
      <c r="B61" s="74"/>
      <c r="C61" s="75"/>
      <c r="D61" s="73"/>
      <c r="E61" s="74"/>
      <c r="F61" s="76"/>
      <c r="G61" s="77"/>
      <c r="H61" s="78"/>
      <c r="I61" s="79"/>
      <c r="J61" s="80"/>
    </row>
    <row r="62" spans="1:16" ht="24" customHeight="1" x14ac:dyDescent="0.15">
      <c r="A62" s="73"/>
      <c r="B62" s="74"/>
      <c r="C62" s="75"/>
      <c r="D62" s="73"/>
      <c r="E62" s="74"/>
      <c r="F62" s="76"/>
      <c r="G62" s="77"/>
      <c r="H62" s="78"/>
      <c r="I62" s="79"/>
      <c r="J62" s="80"/>
    </row>
    <row r="63" spans="1:16" ht="24" customHeight="1" x14ac:dyDescent="0.15">
      <c r="A63" s="73"/>
      <c r="B63" s="74"/>
      <c r="C63" s="75"/>
      <c r="D63" s="73"/>
      <c r="E63" s="74"/>
      <c r="F63" s="76"/>
      <c r="G63" s="77"/>
      <c r="H63" s="78"/>
      <c r="I63" s="79"/>
      <c r="J63" s="80"/>
    </row>
    <row r="64" spans="1:16"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73"/>
      <c r="B195" s="74"/>
      <c r="C195" s="75"/>
      <c r="D195" s="73"/>
      <c r="E195" s="74"/>
      <c r="F195" s="76"/>
      <c r="G195" s="77"/>
      <c r="H195" s="78"/>
      <c r="I195" s="79"/>
      <c r="J195" s="80"/>
    </row>
    <row r="196" spans="1:10" ht="24" customHeight="1" x14ac:dyDescent="0.15">
      <c r="A196" s="73"/>
      <c r="B196" s="74"/>
      <c r="C196" s="75"/>
      <c r="D196" s="73"/>
      <c r="E196" s="74"/>
      <c r="F196" s="76"/>
      <c r="G196" s="77"/>
      <c r="H196" s="78"/>
      <c r="I196" s="79"/>
      <c r="J196" s="80"/>
    </row>
    <row r="197" spans="1:10" ht="24" customHeight="1" x14ac:dyDescent="0.15">
      <c r="A197" s="73"/>
      <c r="B197" s="74"/>
      <c r="C197" s="75"/>
      <c r="D197" s="73"/>
      <c r="E197" s="74"/>
      <c r="F197" s="76"/>
      <c r="G197" s="77"/>
      <c r="H197" s="78"/>
      <c r="I197" s="79"/>
      <c r="J197" s="80"/>
    </row>
    <row r="198" spans="1:10" ht="24" customHeight="1" x14ac:dyDescent="0.15">
      <c r="A198" s="93"/>
      <c r="B198" s="94"/>
      <c r="C198" s="85"/>
      <c r="D198" s="93"/>
      <c r="E198" s="94"/>
      <c r="F198" s="95"/>
      <c r="G198" s="96"/>
      <c r="H198" s="97"/>
      <c r="I198" s="98"/>
      <c r="J198" s="99"/>
    </row>
  </sheetData>
  <mergeCells count="12">
    <mergeCell ref="D3:F3"/>
    <mergeCell ref="G3:I3"/>
    <mergeCell ref="J3:J4"/>
    <mergeCell ref="L3:L4"/>
    <mergeCell ref="P24:P25"/>
    <mergeCell ref="N3:N4"/>
    <mergeCell ref="O3:O4"/>
    <mergeCell ref="L16:L17"/>
    <mergeCell ref="M16:M17"/>
    <mergeCell ref="N16:N17"/>
    <mergeCell ref="O16:O17"/>
    <mergeCell ref="M3:M4"/>
  </mergeCells>
  <phoneticPr fontId="3"/>
  <pageMargins left="0.7" right="0.7" top="0.75" bottom="0.75" header="0.3" footer="0.3"/>
  <pageSetup paperSize="9" scale="17"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94" activePane="bottomLeft" state="frozen"/>
      <selection pane="bottomLeft" activeCell="K302" sqref="K302"/>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325</v>
      </c>
      <c r="C2" s="754" t="s">
        <v>2461</v>
      </c>
      <c r="D2" s="2"/>
      <c r="E2"/>
      <c r="G2" s="652">
        <v>111</v>
      </c>
      <c r="H2" s="651" t="s">
        <v>2442</v>
      </c>
      <c r="J2"/>
      <c r="K2"/>
    </row>
    <row r="3" spans="1:14" x14ac:dyDescent="0.15">
      <c r="A3" s="725" t="s">
        <v>2443</v>
      </c>
      <c r="B3" s="726">
        <v>303</v>
      </c>
      <c r="C3" s="723"/>
      <c r="D3" s="2"/>
      <c r="E3"/>
      <c r="G3" s="652">
        <v>112</v>
      </c>
      <c r="H3" s="651" t="s">
        <v>2443</v>
      </c>
      <c r="J3"/>
      <c r="K3"/>
    </row>
    <row r="4" spans="1:14" x14ac:dyDescent="0.15">
      <c r="M4">
        <v>185</v>
      </c>
      <c r="N4">
        <v>183</v>
      </c>
    </row>
    <row r="5" spans="1:14" x14ac:dyDescent="0.15">
      <c r="A5" s="1489" t="s">
        <v>427</v>
      </c>
      <c r="B5" s="1490"/>
      <c r="C5" s="1490"/>
      <c r="D5" s="1490"/>
      <c r="E5" s="1491"/>
      <c r="G5" s="1492" t="s">
        <v>897</v>
      </c>
      <c r="H5" s="1493"/>
      <c r="I5" s="1493"/>
      <c r="J5" s="1493"/>
      <c r="K5" s="1494"/>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3316</v>
      </c>
      <c r="D244" s="90">
        <v>10400</v>
      </c>
      <c r="E244" s="90">
        <f>IF(D244="","",D244)</f>
        <v>10400</v>
      </c>
      <c r="G244" s="101">
        <v>44621</v>
      </c>
      <c r="H244" t="s">
        <v>142</v>
      </c>
      <c r="I244" t="s">
        <v>3304</v>
      </c>
      <c r="J244" s="90">
        <v>2800</v>
      </c>
      <c r="K244" s="90">
        <f>IF(J244="","",J244)</f>
        <v>2800</v>
      </c>
    </row>
    <row r="245" spans="1:11" x14ac:dyDescent="0.15">
      <c r="A245" s="101">
        <v>44398</v>
      </c>
      <c r="B245" s="2" t="s">
        <v>409</v>
      </c>
      <c r="C245" s="2" t="s">
        <v>3208</v>
      </c>
      <c r="D245" s="90">
        <v>2000</v>
      </c>
      <c r="E245" s="90">
        <f t="shared" si="11"/>
        <v>12400</v>
      </c>
      <c r="G245" s="101">
        <v>44637</v>
      </c>
      <c r="H245" t="s">
        <v>142</v>
      </c>
      <c r="I245" t="s">
        <v>3309</v>
      </c>
      <c r="J245" s="90">
        <v>6400</v>
      </c>
      <c r="K245" s="90">
        <f t="shared" ref="K245:K264" si="12">IF(J245="","",J245+K244)</f>
        <v>9200</v>
      </c>
    </row>
    <row r="246" spans="1:11" x14ac:dyDescent="0.15">
      <c r="A246" s="101">
        <v>44505</v>
      </c>
      <c r="B246" s="2" t="s">
        <v>409</v>
      </c>
      <c r="C246" s="2" t="s">
        <v>3227</v>
      </c>
      <c r="D246" s="90">
        <v>3200</v>
      </c>
      <c r="E246" s="90">
        <f t="shared" si="11"/>
        <v>15600</v>
      </c>
      <c r="K246" s="90" t="str">
        <f t="shared" si="12"/>
        <v/>
      </c>
    </row>
    <row r="247" spans="1:11" x14ac:dyDescent="0.15">
      <c r="A247" s="101">
        <v>44505</v>
      </c>
      <c r="B247" s="2" t="s">
        <v>409</v>
      </c>
      <c r="C247" s="2" t="s">
        <v>3225</v>
      </c>
      <c r="D247" s="90">
        <v>6400</v>
      </c>
      <c r="E247" s="90">
        <f t="shared" si="11"/>
        <v>22000</v>
      </c>
      <c r="K247" s="90" t="str">
        <f t="shared" si="12"/>
        <v/>
      </c>
    </row>
    <row r="248" spans="1:11" x14ac:dyDescent="0.15">
      <c r="A248" s="101">
        <v>44510</v>
      </c>
      <c r="B248" s="2" t="s">
        <v>446</v>
      </c>
      <c r="C248" s="2" t="s">
        <v>3226</v>
      </c>
      <c r="D248" s="90">
        <v>75800</v>
      </c>
      <c r="E248" s="90">
        <f t="shared" si="11"/>
        <v>97800</v>
      </c>
      <c r="K248" s="90" t="str">
        <f t="shared" si="12"/>
        <v/>
      </c>
    </row>
    <row r="249" spans="1:11" x14ac:dyDescent="0.15">
      <c r="A249" s="101">
        <v>44540</v>
      </c>
      <c r="B249" s="2" t="s">
        <v>409</v>
      </c>
      <c r="C249" s="2" t="s">
        <v>3320</v>
      </c>
      <c r="D249" s="90">
        <v>4000</v>
      </c>
      <c r="E249" s="90">
        <f t="shared" si="11"/>
        <v>101800</v>
      </c>
      <c r="K249" s="90" t="str">
        <f t="shared" si="12"/>
        <v/>
      </c>
    </row>
    <row r="250" spans="1:11" x14ac:dyDescent="0.15">
      <c r="A250" s="101">
        <v>44617</v>
      </c>
      <c r="B250" s="2" t="s">
        <v>142</v>
      </c>
      <c r="C250" s="2" t="s">
        <v>3303</v>
      </c>
      <c r="D250" s="90">
        <v>10400</v>
      </c>
      <c r="E250" s="90">
        <f t="shared" si="11"/>
        <v>112200</v>
      </c>
      <c r="K250" s="90" t="str">
        <f t="shared" si="12"/>
        <v/>
      </c>
    </row>
    <row r="251" spans="1:11" x14ac:dyDescent="0.15">
      <c r="A251" s="101" t="s">
        <v>3337</v>
      </c>
      <c r="B251" s="2"/>
      <c r="C251" s="2"/>
      <c r="E251" s="90" t="str">
        <f>IF(D251="","",D251)</f>
        <v/>
      </c>
      <c r="K251" s="90" t="str">
        <f t="shared" si="12"/>
        <v/>
      </c>
    </row>
    <row r="252" spans="1:11" x14ac:dyDescent="0.15">
      <c r="A252" s="101">
        <v>44718</v>
      </c>
      <c r="B252" s="2" t="s">
        <v>1562</v>
      </c>
      <c r="C252" s="2" t="s">
        <v>3444</v>
      </c>
      <c r="D252" s="90">
        <v>4400</v>
      </c>
      <c r="E252" s="90">
        <f>IF(D252="","",D252)</f>
        <v>4400</v>
      </c>
      <c r="G252" s="101">
        <v>44936</v>
      </c>
      <c r="H252" t="s">
        <v>1509</v>
      </c>
      <c r="I252" t="s">
        <v>3460</v>
      </c>
      <c r="J252" s="90">
        <v>36000</v>
      </c>
      <c r="K252" s="90">
        <f>IF(J252="","",J252)</f>
        <v>36000</v>
      </c>
    </row>
    <row r="253" spans="1:11" x14ac:dyDescent="0.15">
      <c r="A253" s="101">
        <v>44746</v>
      </c>
      <c r="B253" s="2" t="s">
        <v>2614</v>
      </c>
      <c r="C253" s="2" t="s">
        <v>3445</v>
      </c>
      <c r="D253" s="90">
        <v>6400</v>
      </c>
      <c r="E253" s="90">
        <f t="shared" si="11"/>
        <v>10800</v>
      </c>
      <c r="K253" s="90" t="str">
        <f t="shared" si="12"/>
        <v/>
      </c>
    </row>
    <row r="254" spans="1:11" x14ac:dyDescent="0.15">
      <c r="A254" s="101">
        <v>44747</v>
      </c>
      <c r="B254" s="2" t="s">
        <v>2821</v>
      </c>
      <c r="C254" s="2" t="s">
        <v>3446</v>
      </c>
      <c r="D254" s="90">
        <v>64000</v>
      </c>
      <c r="E254" s="90">
        <f t="shared" si="11"/>
        <v>74800</v>
      </c>
      <c r="K254" s="90" t="str">
        <f t="shared" si="12"/>
        <v/>
      </c>
    </row>
    <row r="255" spans="1:11" x14ac:dyDescent="0.15">
      <c r="A255" s="101">
        <v>44758</v>
      </c>
      <c r="B255" s="2" t="s">
        <v>3191</v>
      </c>
      <c r="C255" s="2" t="s">
        <v>3447</v>
      </c>
      <c r="D255" s="90">
        <v>2000</v>
      </c>
      <c r="E255" s="90">
        <f t="shared" si="11"/>
        <v>76800</v>
      </c>
      <c r="K255" s="90" t="str">
        <f t="shared" si="12"/>
        <v/>
      </c>
    </row>
    <row r="256" spans="1:11" x14ac:dyDescent="0.15">
      <c r="A256" s="101">
        <v>44806</v>
      </c>
      <c r="B256" s="2" t="s">
        <v>1520</v>
      </c>
      <c r="C256" s="2" t="s">
        <v>3448</v>
      </c>
      <c r="D256" s="90">
        <v>2800</v>
      </c>
      <c r="E256" s="90">
        <f t="shared" si="11"/>
        <v>79600</v>
      </c>
      <c r="K256" s="90" t="str">
        <f t="shared" si="12"/>
        <v/>
      </c>
    </row>
    <row r="257" spans="1:11" x14ac:dyDescent="0.15">
      <c r="A257" s="101">
        <v>44824</v>
      </c>
      <c r="B257" s="2" t="s">
        <v>1520</v>
      </c>
      <c r="C257" s="2" t="s">
        <v>3449</v>
      </c>
      <c r="D257" s="90">
        <v>2800</v>
      </c>
      <c r="E257" s="90">
        <f t="shared" si="11"/>
        <v>82400</v>
      </c>
      <c r="K257" s="90" t="str">
        <f t="shared" si="12"/>
        <v/>
      </c>
    </row>
    <row r="258" spans="1:11" x14ac:dyDescent="0.15">
      <c r="A258" s="101">
        <v>44851</v>
      </c>
      <c r="B258" s="2" t="s">
        <v>1520</v>
      </c>
      <c r="C258" s="2" t="s">
        <v>3450</v>
      </c>
      <c r="D258" s="90">
        <v>9600</v>
      </c>
      <c r="E258" s="90">
        <f t="shared" si="11"/>
        <v>92000</v>
      </c>
      <c r="K258" s="90" t="str">
        <f t="shared" si="12"/>
        <v/>
      </c>
    </row>
    <row r="259" spans="1:11" x14ac:dyDescent="0.15">
      <c r="A259" s="101">
        <v>44861</v>
      </c>
      <c r="B259" s="2" t="s">
        <v>1520</v>
      </c>
      <c r="C259" s="2" t="s">
        <v>3451</v>
      </c>
      <c r="D259" s="90">
        <v>8000</v>
      </c>
      <c r="E259" s="90">
        <f t="shared" si="11"/>
        <v>100000</v>
      </c>
      <c r="K259" s="90" t="str">
        <f t="shared" si="12"/>
        <v/>
      </c>
    </row>
    <row r="260" spans="1:11" x14ac:dyDescent="0.15">
      <c r="A260" s="101">
        <v>44866</v>
      </c>
      <c r="B260" s="2" t="s">
        <v>2986</v>
      </c>
      <c r="C260" s="2" t="s">
        <v>3452</v>
      </c>
      <c r="D260" s="90">
        <v>4000</v>
      </c>
      <c r="E260" s="90">
        <f t="shared" si="11"/>
        <v>104000</v>
      </c>
      <c r="K260" s="90" t="str">
        <f t="shared" si="12"/>
        <v/>
      </c>
    </row>
    <row r="261" spans="1:11" x14ac:dyDescent="0.15">
      <c r="A261" s="101">
        <v>44893</v>
      </c>
      <c r="B261" s="2" t="s">
        <v>1562</v>
      </c>
      <c r="C261" s="2" t="s">
        <v>3453</v>
      </c>
      <c r="D261" s="90">
        <v>5600</v>
      </c>
      <c r="E261" s="90">
        <f t="shared" si="11"/>
        <v>109600</v>
      </c>
      <c r="K261" s="90" t="str">
        <f t="shared" si="12"/>
        <v/>
      </c>
    </row>
    <row r="262" spans="1:11" x14ac:dyDescent="0.15">
      <c r="A262" s="101">
        <v>44907</v>
      </c>
      <c r="B262" s="2" t="s">
        <v>1520</v>
      </c>
      <c r="C262" s="2" t="s">
        <v>3454</v>
      </c>
      <c r="D262" s="90">
        <v>2400</v>
      </c>
      <c r="E262" s="90">
        <f t="shared" si="11"/>
        <v>112000</v>
      </c>
      <c r="K262" s="90" t="str">
        <f t="shared" si="12"/>
        <v/>
      </c>
    </row>
    <row r="263" spans="1:11" x14ac:dyDescent="0.15">
      <c r="A263" s="101">
        <v>44923</v>
      </c>
      <c r="B263" s="2" t="s">
        <v>1509</v>
      </c>
      <c r="C263" s="2" t="s">
        <v>3455</v>
      </c>
      <c r="D263" s="90">
        <v>52800</v>
      </c>
      <c r="E263" s="90">
        <f t="shared" si="11"/>
        <v>164800</v>
      </c>
      <c r="K263" s="90" t="str">
        <f t="shared" si="12"/>
        <v/>
      </c>
    </row>
    <row r="264" spans="1:11" x14ac:dyDescent="0.15">
      <c r="A264" s="101">
        <v>44923</v>
      </c>
      <c r="B264" s="2" t="s">
        <v>1509</v>
      </c>
      <c r="C264" s="2" t="s">
        <v>3456</v>
      </c>
      <c r="D264" s="90">
        <v>22400</v>
      </c>
      <c r="E264" s="90">
        <f t="shared" si="11"/>
        <v>187200</v>
      </c>
      <c r="K264" s="90" t="str">
        <f t="shared" si="12"/>
        <v/>
      </c>
    </row>
    <row r="265" spans="1:11" x14ac:dyDescent="0.15">
      <c r="A265" s="101">
        <v>44923</v>
      </c>
      <c r="B265" s="2" t="s">
        <v>1509</v>
      </c>
      <c r="C265" s="2" t="s">
        <v>3457</v>
      </c>
      <c r="D265" s="90">
        <v>10400</v>
      </c>
      <c r="E265" s="90">
        <f t="shared" si="11"/>
        <v>197600</v>
      </c>
      <c r="K265" s="90" t="str">
        <f t="shared" ref="K265:K328" si="13">IF(J265="","",J265+K264)</f>
        <v/>
      </c>
    </row>
    <row r="266" spans="1:11" x14ac:dyDescent="0.15">
      <c r="A266" s="101">
        <v>44924</v>
      </c>
      <c r="B266" s="2" t="s">
        <v>1509</v>
      </c>
      <c r="C266" s="2" t="s">
        <v>3458</v>
      </c>
      <c r="D266" s="90">
        <v>69800</v>
      </c>
      <c r="E266" s="90">
        <f t="shared" si="11"/>
        <v>267400</v>
      </c>
      <c r="K266" s="90" t="str">
        <f t="shared" si="13"/>
        <v/>
      </c>
    </row>
    <row r="267" spans="1:11" x14ac:dyDescent="0.15">
      <c r="A267" s="101">
        <v>44924</v>
      </c>
      <c r="B267" s="2" t="s">
        <v>1509</v>
      </c>
      <c r="C267" s="2" t="s">
        <v>3459</v>
      </c>
      <c r="D267" s="90">
        <v>45200</v>
      </c>
      <c r="E267" s="90">
        <f t="shared" si="11"/>
        <v>312600</v>
      </c>
      <c r="K267" s="90" t="str">
        <f t="shared" si="13"/>
        <v/>
      </c>
    </row>
    <row r="268" spans="1:11" x14ac:dyDescent="0.15">
      <c r="A268" s="101">
        <v>44958</v>
      </c>
      <c r="B268" s="2" t="s">
        <v>1536</v>
      </c>
      <c r="C268" s="2" t="s">
        <v>3461</v>
      </c>
      <c r="D268" s="90">
        <v>76800</v>
      </c>
      <c r="E268" s="90">
        <f t="shared" si="11"/>
        <v>389400</v>
      </c>
      <c r="K268" s="90" t="str">
        <f t="shared" si="13"/>
        <v/>
      </c>
    </row>
    <row r="269" spans="1:11" x14ac:dyDescent="0.15">
      <c r="A269" s="101">
        <v>44963</v>
      </c>
      <c r="B269" s="2" t="s">
        <v>1520</v>
      </c>
      <c r="C269" s="2" t="s">
        <v>3462</v>
      </c>
      <c r="D269" s="90">
        <v>11200</v>
      </c>
      <c r="E269" s="90">
        <f t="shared" si="11"/>
        <v>400600</v>
      </c>
      <c r="K269" s="90" t="str">
        <f t="shared" si="13"/>
        <v/>
      </c>
    </row>
    <row r="270" spans="1:11" x14ac:dyDescent="0.15">
      <c r="A270" s="101">
        <v>44970</v>
      </c>
      <c r="B270" s="2" t="s">
        <v>3463</v>
      </c>
      <c r="C270" s="2" t="s">
        <v>3464</v>
      </c>
      <c r="D270" s="90">
        <v>61800</v>
      </c>
      <c r="E270" s="90">
        <f t="shared" si="11"/>
        <v>462400</v>
      </c>
      <c r="K270" s="90" t="str">
        <f t="shared" si="13"/>
        <v/>
      </c>
    </row>
    <row r="271" spans="1:11" x14ac:dyDescent="0.15">
      <c r="A271" s="101">
        <v>44986</v>
      </c>
      <c r="B271" s="2" t="s">
        <v>1520</v>
      </c>
      <c r="C271" s="2" t="s">
        <v>3465</v>
      </c>
      <c r="D271" s="90">
        <v>4600</v>
      </c>
      <c r="E271" s="90">
        <f t="shared" si="11"/>
        <v>467000</v>
      </c>
      <c r="K271" s="90" t="str">
        <f t="shared" si="13"/>
        <v/>
      </c>
    </row>
    <row r="272" spans="1:11" x14ac:dyDescent="0.15">
      <c r="A272" s="101">
        <v>44986</v>
      </c>
      <c r="B272" s="2" t="s">
        <v>1509</v>
      </c>
      <c r="C272" s="2" t="s">
        <v>3466</v>
      </c>
      <c r="D272" s="90">
        <v>29600</v>
      </c>
      <c r="E272" s="90">
        <f t="shared" si="11"/>
        <v>496600</v>
      </c>
      <c r="K272" s="90" t="str">
        <f t="shared" si="13"/>
        <v/>
      </c>
    </row>
    <row r="273" spans="1:11" x14ac:dyDescent="0.15">
      <c r="A273" s="101">
        <v>44993</v>
      </c>
      <c r="B273" s="2" t="s">
        <v>3191</v>
      </c>
      <c r="C273" s="2" t="s">
        <v>3467</v>
      </c>
      <c r="D273" s="90">
        <v>2200</v>
      </c>
      <c r="E273" s="90">
        <f t="shared" si="11"/>
        <v>498800</v>
      </c>
      <c r="K273" s="90" t="str">
        <f t="shared" si="13"/>
        <v/>
      </c>
    </row>
    <row r="274" spans="1:11" x14ac:dyDescent="0.15">
      <c r="A274" s="101" t="s">
        <v>3531</v>
      </c>
      <c r="E274" s="90" t="str">
        <f t="shared" si="11"/>
        <v/>
      </c>
      <c r="K274" s="90" t="str">
        <f t="shared" si="13"/>
        <v/>
      </c>
    </row>
    <row r="275" spans="1:11" x14ac:dyDescent="0.15">
      <c r="A275" s="101">
        <v>45044</v>
      </c>
      <c r="B275" t="s">
        <v>77</v>
      </c>
      <c r="C275" t="s">
        <v>3525</v>
      </c>
      <c r="D275" s="90">
        <v>54800</v>
      </c>
      <c r="E275" s="90">
        <f>IF(D275="","",D275)</f>
        <v>54800</v>
      </c>
      <c r="K275" s="90" t="str">
        <f t="shared" si="13"/>
        <v/>
      </c>
    </row>
    <row r="276" spans="1:11" x14ac:dyDescent="0.15">
      <c r="A276" s="101">
        <v>45079</v>
      </c>
      <c r="B276" t="s">
        <v>409</v>
      </c>
      <c r="C276" t="s">
        <v>3389</v>
      </c>
      <c r="D276" s="90">
        <v>9600</v>
      </c>
      <c r="E276" s="90">
        <f t="shared" si="11"/>
        <v>64400</v>
      </c>
      <c r="K276" s="90" t="str">
        <f t="shared" si="13"/>
        <v/>
      </c>
    </row>
    <row r="277" spans="1:11" x14ac:dyDescent="0.15">
      <c r="A277" s="101">
        <v>45079</v>
      </c>
      <c r="B277" t="s">
        <v>409</v>
      </c>
      <c r="C277" t="s">
        <v>3391</v>
      </c>
      <c r="D277" s="90">
        <v>4200</v>
      </c>
      <c r="E277" s="90">
        <f t="shared" si="11"/>
        <v>68600</v>
      </c>
      <c r="K277" s="90" t="str">
        <f t="shared" si="13"/>
        <v/>
      </c>
    </row>
    <row r="278" spans="1:11" x14ac:dyDescent="0.15">
      <c r="A278" s="101">
        <v>45089</v>
      </c>
      <c r="B278" t="s">
        <v>321</v>
      </c>
      <c r="C278" t="s">
        <v>3429</v>
      </c>
      <c r="D278" s="90">
        <v>5600</v>
      </c>
      <c r="E278" s="90">
        <f t="shared" si="11"/>
        <v>74200</v>
      </c>
      <c r="K278" s="90" t="str">
        <f t="shared" si="13"/>
        <v/>
      </c>
    </row>
    <row r="279" spans="1:11" x14ac:dyDescent="0.15">
      <c r="A279" s="101">
        <v>45106</v>
      </c>
      <c r="B279" t="s">
        <v>456</v>
      </c>
      <c r="C279" t="s">
        <v>3539</v>
      </c>
      <c r="D279" s="90">
        <v>63600</v>
      </c>
      <c r="E279" s="90">
        <f t="shared" si="11"/>
        <v>137800</v>
      </c>
      <c r="K279" s="90" t="str">
        <f t="shared" si="13"/>
        <v/>
      </c>
    </row>
    <row r="280" spans="1:11" x14ac:dyDescent="0.15">
      <c r="A280" s="101">
        <v>45120</v>
      </c>
      <c r="B280" t="s">
        <v>142</v>
      </c>
      <c r="C280" t="s">
        <v>3404</v>
      </c>
      <c r="D280" s="90">
        <v>2800</v>
      </c>
      <c r="E280" s="90">
        <f t="shared" si="11"/>
        <v>140600</v>
      </c>
      <c r="K280" s="90" t="str">
        <f t="shared" si="13"/>
        <v/>
      </c>
    </row>
    <row r="281" spans="1:11" x14ac:dyDescent="0.15">
      <c r="A281" s="101">
        <v>45120</v>
      </c>
      <c r="B281" t="s">
        <v>409</v>
      </c>
      <c r="C281" t="s">
        <v>3349</v>
      </c>
      <c r="D281" s="90">
        <v>3200</v>
      </c>
      <c r="E281" s="90">
        <f t="shared" si="11"/>
        <v>143800</v>
      </c>
      <c r="K281" s="90" t="str">
        <f t="shared" si="13"/>
        <v/>
      </c>
    </row>
    <row r="282" spans="1:11" x14ac:dyDescent="0.15">
      <c r="A282" s="101">
        <v>45129</v>
      </c>
      <c r="B282" t="s">
        <v>77</v>
      </c>
      <c r="C282" t="s">
        <v>3395</v>
      </c>
      <c r="D282" s="90">
        <v>23200</v>
      </c>
      <c r="E282" s="90">
        <f t="shared" si="11"/>
        <v>167000</v>
      </c>
      <c r="K282" s="90" t="str">
        <f t="shared" si="13"/>
        <v/>
      </c>
    </row>
    <row r="283" spans="1:11" x14ac:dyDescent="0.15">
      <c r="A283" s="101">
        <v>45133</v>
      </c>
      <c r="B283" t="s">
        <v>77</v>
      </c>
      <c r="C283" t="s">
        <v>3397</v>
      </c>
      <c r="D283" s="90">
        <v>10800</v>
      </c>
      <c r="E283" s="90">
        <f t="shared" si="11"/>
        <v>177800</v>
      </c>
      <c r="K283" s="90" t="str">
        <f t="shared" si="13"/>
        <v/>
      </c>
    </row>
    <row r="284" spans="1:11" x14ac:dyDescent="0.15">
      <c r="A284" s="101">
        <v>45198</v>
      </c>
      <c r="B284" t="s">
        <v>142</v>
      </c>
      <c r="C284" t="s">
        <v>3354</v>
      </c>
      <c r="D284" s="90">
        <v>2400</v>
      </c>
      <c r="E284" s="90">
        <f t="shared" si="11"/>
        <v>180200</v>
      </c>
      <c r="K284" s="90" t="str">
        <f t="shared" si="13"/>
        <v/>
      </c>
    </row>
    <row r="285" spans="1:11" x14ac:dyDescent="0.15">
      <c r="A285" s="101">
        <v>45229</v>
      </c>
      <c r="B285" t="s">
        <v>142</v>
      </c>
      <c r="C285" t="s">
        <v>3437</v>
      </c>
      <c r="D285" s="90">
        <v>4800</v>
      </c>
      <c r="E285" s="90">
        <f t="shared" si="11"/>
        <v>185000</v>
      </c>
      <c r="K285" s="90" t="str">
        <f t="shared" si="13"/>
        <v/>
      </c>
    </row>
    <row r="286" spans="1:11" x14ac:dyDescent="0.15">
      <c r="A286" s="101">
        <v>45232</v>
      </c>
      <c r="B286" t="s">
        <v>142</v>
      </c>
      <c r="C286" t="s">
        <v>3309</v>
      </c>
      <c r="D286" s="90">
        <v>7600</v>
      </c>
      <c r="E286" s="90">
        <f t="shared" si="11"/>
        <v>192600</v>
      </c>
      <c r="K286" s="90" t="str">
        <f t="shared" si="13"/>
        <v/>
      </c>
    </row>
    <row r="287" spans="1:11" x14ac:dyDescent="0.15">
      <c r="A287" s="101">
        <v>45244</v>
      </c>
      <c r="B287" t="s">
        <v>446</v>
      </c>
      <c r="C287" t="s">
        <v>3421</v>
      </c>
      <c r="D287" s="90">
        <v>76800</v>
      </c>
      <c r="E287" s="90">
        <f t="shared" si="11"/>
        <v>269400</v>
      </c>
      <c r="K287" s="90" t="str">
        <f t="shared" si="13"/>
        <v/>
      </c>
    </row>
    <row r="288" spans="1:11" x14ac:dyDescent="0.15">
      <c r="A288" s="101">
        <v>45250</v>
      </c>
      <c r="B288" t="s">
        <v>2269</v>
      </c>
      <c r="C288" t="s">
        <v>3554</v>
      </c>
      <c r="D288" s="90">
        <v>53000</v>
      </c>
      <c r="E288" s="90">
        <f t="shared" si="11"/>
        <v>322400</v>
      </c>
      <c r="K288" s="90" t="str">
        <f t="shared" si="13"/>
        <v/>
      </c>
    </row>
    <row r="289" spans="1:11" x14ac:dyDescent="0.15">
      <c r="A289" s="101">
        <v>45251</v>
      </c>
      <c r="B289" t="s">
        <v>77</v>
      </c>
      <c r="C289" t="s">
        <v>3683</v>
      </c>
      <c r="D289" s="90">
        <v>55000</v>
      </c>
      <c r="E289" s="90">
        <f t="shared" si="11"/>
        <v>377400</v>
      </c>
      <c r="K289" s="90" t="str">
        <f t="shared" si="13"/>
        <v/>
      </c>
    </row>
    <row r="290" spans="1:11" x14ac:dyDescent="0.15">
      <c r="A290" s="101">
        <v>45254</v>
      </c>
      <c r="B290" t="s">
        <v>409</v>
      </c>
      <c r="C290" t="s">
        <v>3443</v>
      </c>
      <c r="D290" s="90">
        <v>2400</v>
      </c>
      <c r="E290" s="90">
        <f t="shared" ref="E290:E300" si="14">IF(D290="","",D290+E289)</f>
        <v>379800</v>
      </c>
      <c r="K290" s="90" t="str">
        <f t="shared" si="13"/>
        <v/>
      </c>
    </row>
    <row r="291" spans="1:11" x14ac:dyDescent="0.15">
      <c r="A291" s="101">
        <v>45258</v>
      </c>
      <c r="B291" t="s">
        <v>142</v>
      </c>
      <c r="C291" t="s">
        <v>3358</v>
      </c>
      <c r="D291" s="90">
        <v>9600</v>
      </c>
      <c r="E291" s="90">
        <f t="shared" si="14"/>
        <v>389400</v>
      </c>
      <c r="K291" s="90" t="str">
        <f t="shared" si="13"/>
        <v/>
      </c>
    </row>
    <row r="292" spans="1:11" x14ac:dyDescent="0.15">
      <c r="A292" s="101">
        <v>45265</v>
      </c>
      <c r="B292" t="s">
        <v>409</v>
      </c>
      <c r="C292" t="s">
        <v>3304</v>
      </c>
      <c r="D292" s="90">
        <v>2800</v>
      </c>
      <c r="E292" s="90">
        <f t="shared" si="14"/>
        <v>392200</v>
      </c>
      <c r="K292" s="90" t="str">
        <f t="shared" si="13"/>
        <v/>
      </c>
    </row>
    <row r="293" spans="1:11" x14ac:dyDescent="0.15">
      <c r="A293" s="101">
        <v>45266</v>
      </c>
      <c r="B293" t="s">
        <v>321</v>
      </c>
      <c r="C293" t="s">
        <v>3362</v>
      </c>
      <c r="D293" s="90">
        <v>5800</v>
      </c>
      <c r="E293" s="90">
        <f t="shared" si="14"/>
        <v>398000</v>
      </c>
      <c r="K293" s="90" t="str">
        <f t="shared" si="13"/>
        <v/>
      </c>
    </row>
    <row r="294" spans="1:11" x14ac:dyDescent="0.15">
      <c r="A294" s="101">
        <v>45278</v>
      </c>
      <c r="B294" t="s">
        <v>77</v>
      </c>
      <c r="C294" t="s">
        <v>3557</v>
      </c>
      <c r="D294" s="90">
        <v>90600</v>
      </c>
      <c r="E294" s="90">
        <f t="shared" si="14"/>
        <v>488600</v>
      </c>
      <c r="K294" s="90" t="str">
        <f t="shared" si="13"/>
        <v/>
      </c>
    </row>
    <row r="295" spans="1:11" x14ac:dyDescent="0.15">
      <c r="A295" s="101">
        <v>45315</v>
      </c>
      <c r="B295" t="s">
        <v>77</v>
      </c>
      <c r="C295" t="s">
        <v>3407</v>
      </c>
      <c r="D295" s="90">
        <v>47200</v>
      </c>
      <c r="E295" s="90">
        <f t="shared" si="14"/>
        <v>535800</v>
      </c>
      <c r="K295" s="90" t="str">
        <f t="shared" si="13"/>
        <v/>
      </c>
    </row>
    <row r="296" spans="1:11" x14ac:dyDescent="0.15">
      <c r="A296" s="101">
        <v>45315</v>
      </c>
      <c r="B296" t="s">
        <v>77</v>
      </c>
      <c r="C296" t="s">
        <v>3656</v>
      </c>
      <c r="D296" s="90">
        <v>45400</v>
      </c>
      <c r="E296" s="90">
        <f t="shared" si="14"/>
        <v>581200</v>
      </c>
      <c r="K296" s="90" t="str">
        <f t="shared" si="13"/>
        <v/>
      </c>
    </row>
    <row r="297" spans="1:11" x14ac:dyDescent="0.15">
      <c r="A297" s="101">
        <v>45327</v>
      </c>
      <c r="B297" t="s">
        <v>142</v>
      </c>
      <c r="C297" t="s">
        <v>3630</v>
      </c>
      <c r="D297" s="90">
        <v>11200</v>
      </c>
      <c r="E297" s="90">
        <f t="shared" si="14"/>
        <v>592400</v>
      </c>
      <c r="K297" s="90" t="str">
        <f t="shared" si="13"/>
        <v/>
      </c>
    </row>
    <row r="298" spans="1:11" x14ac:dyDescent="0.15">
      <c r="A298" s="101">
        <v>45338</v>
      </c>
      <c r="B298" t="s">
        <v>2770</v>
      </c>
      <c r="C298" t="s">
        <v>3382</v>
      </c>
      <c r="D298" s="90">
        <v>65400</v>
      </c>
      <c r="E298" s="90">
        <f t="shared" si="14"/>
        <v>657800</v>
      </c>
      <c r="K298" s="90" t="str">
        <f t="shared" si="13"/>
        <v/>
      </c>
    </row>
    <row r="299" spans="1:11" x14ac:dyDescent="0.15">
      <c r="A299" s="101">
        <v>45338</v>
      </c>
      <c r="B299" t="s">
        <v>142</v>
      </c>
      <c r="C299" t="s">
        <v>3631</v>
      </c>
      <c r="D299" s="90">
        <v>4000</v>
      </c>
      <c r="E299" s="90">
        <f t="shared" si="14"/>
        <v>661800</v>
      </c>
      <c r="K299" s="90" t="str">
        <f t="shared" si="13"/>
        <v/>
      </c>
    </row>
    <row r="300" spans="1:11" x14ac:dyDescent="0.15">
      <c r="A300" s="101" t="s">
        <v>3675</v>
      </c>
      <c r="E300" s="90" t="str">
        <f t="shared" si="14"/>
        <v/>
      </c>
      <c r="K300" s="90" t="str">
        <f t="shared" si="13"/>
        <v/>
      </c>
    </row>
    <row r="301" spans="1:11" x14ac:dyDescent="0.15">
      <c r="A301" s="101">
        <v>45397</v>
      </c>
      <c r="B301" t="s">
        <v>1509</v>
      </c>
      <c r="C301" t="s">
        <v>3845</v>
      </c>
      <c r="D301" s="90">
        <v>54800</v>
      </c>
      <c r="E301" s="90">
        <v>54800</v>
      </c>
      <c r="G301" s="101">
        <v>45383</v>
      </c>
      <c r="H301" t="s">
        <v>1509</v>
      </c>
      <c r="I301" t="s">
        <v>3597</v>
      </c>
      <c r="J301" s="90">
        <v>50800</v>
      </c>
      <c r="K301" s="90">
        <v>50800</v>
      </c>
    </row>
    <row r="302" spans="1:11" x14ac:dyDescent="0.15">
      <c r="A302" s="101">
        <v>45446</v>
      </c>
      <c r="B302" t="s">
        <v>2614</v>
      </c>
      <c r="C302" t="s">
        <v>3603</v>
      </c>
      <c r="D302" s="90">
        <v>8400</v>
      </c>
      <c r="E302" s="90">
        <f t="shared" ref="E302:E328" si="15">IF(D302="","",D302+E301)</f>
        <v>63200</v>
      </c>
      <c r="G302" s="101">
        <v>45383</v>
      </c>
      <c r="H302" t="s">
        <v>1509</v>
      </c>
      <c r="I302" t="s">
        <v>3842</v>
      </c>
      <c r="J302" s="90">
        <v>27800</v>
      </c>
      <c r="K302" s="90">
        <f t="shared" si="13"/>
        <v>78600</v>
      </c>
    </row>
    <row r="303" spans="1:11" x14ac:dyDescent="0.15">
      <c r="A303" s="101">
        <v>45446</v>
      </c>
      <c r="B303" t="s">
        <v>2614</v>
      </c>
      <c r="C303" t="s">
        <v>3601</v>
      </c>
      <c r="D303" s="90">
        <v>3200</v>
      </c>
      <c r="E303" s="90">
        <f t="shared" si="15"/>
        <v>66400</v>
      </c>
      <c r="K303" s="90" t="str">
        <f t="shared" si="13"/>
        <v/>
      </c>
    </row>
    <row r="304" spans="1:11" x14ac:dyDescent="0.15">
      <c r="A304" s="101">
        <v>45447</v>
      </c>
      <c r="B304" t="s">
        <v>2614</v>
      </c>
      <c r="C304" t="s">
        <v>3607</v>
      </c>
      <c r="D304" s="90">
        <v>3200</v>
      </c>
      <c r="E304" s="90">
        <f t="shared" si="15"/>
        <v>69600</v>
      </c>
      <c r="K304" s="90" t="str">
        <f t="shared" si="13"/>
        <v/>
      </c>
    </row>
    <row r="305" spans="1:11" x14ac:dyDescent="0.15">
      <c r="A305" s="101">
        <v>45472</v>
      </c>
      <c r="B305" t="s">
        <v>1509</v>
      </c>
      <c r="C305" t="s">
        <v>3727</v>
      </c>
      <c r="D305" s="90">
        <v>22600</v>
      </c>
      <c r="E305" s="90">
        <f t="shared" si="15"/>
        <v>92200</v>
      </c>
      <c r="K305" s="90" t="str">
        <f t="shared" si="13"/>
        <v/>
      </c>
    </row>
    <row r="306" spans="1:11" x14ac:dyDescent="0.15">
      <c r="A306" s="101">
        <v>45477</v>
      </c>
      <c r="B306" t="s">
        <v>1562</v>
      </c>
      <c r="C306" t="s">
        <v>3852</v>
      </c>
      <c r="D306" s="90">
        <v>5200</v>
      </c>
      <c r="E306" s="90">
        <f t="shared" si="15"/>
        <v>97400</v>
      </c>
      <c r="K306" s="90" t="str">
        <f t="shared" si="13"/>
        <v/>
      </c>
    </row>
    <row r="307" spans="1:11" x14ac:dyDescent="0.15">
      <c r="A307" s="101">
        <v>45505</v>
      </c>
      <c r="B307" t="s">
        <v>2821</v>
      </c>
      <c r="C307" t="s">
        <v>3853</v>
      </c>
      <c r="D307" s="90">
        <v>64000</v>
      </c>
      <c r="E307" s="90">
        <f t="shared" si="15"/>
        <v>161400</v>
      </c>
      <c r="K307" s="90" t="str">
        <f t="shared" si="13"/>
        <v/>
      </c>
    </row>
    <row r="308" spans="1:11" x14ac:dyDescent="0.15">
      <c r="A308" s="101">
        <v>45530</v>
      </c>
      <c r="B308" t="s">
        <v>1520</v>
      </c>
      <c r="C308" t="s">
        <v>3613</v>
      </c>
      <c r="D308" s="90">
        <v>2800</v>
      </c>
      <c r="E308" s="90">
        <f t="shared" si="15"/>
        <v>164200</v>
      </c>
      <c r="K308" s="90" t="str">
        <f t="shared" si="13"/>
        <v/>
      </c>
    </row>
    <row r="309" spans="1:11" x14ac:dyDescent="0.15">
      <c r="A309" s="101">
        <v>45531</v>
      </c>
      <c r="B309" t="s">
        <v>1520</v>
      </c>
      <c r="C309" t="s">
        <v>3611</v>
      </c>
      <c r="D309" s="90">
        <v>2800</v>
      </c>
      <c r="E309" s="90">
        <f t="shared" si="15"/>
        <v>167000</v>
      </c>
      <c r="K309" s="90" t="str">
        <f t="shared" si="13"/>
        <v/>
      </c>
    </row>
    <row r="310" spans="1:11" x14ac:dyDescent="0.15">
      <c r="A310" s="101">
        <v>45532</v>
      </c>
      <c r="B310" t="s">
        <v>1509</v>
      </c>
      <c r="C310" t="s">
        <v>3597</v>
      </c>
      <c r="D310" s="90">
        <v>61400</v>
      </c>
      <c r="E310" s="90">
        <f t="shared" si="15"/>
        <v>228400</v>
      </c>
      <c r="K310" s="90" t="str">
        <f t="shared" si="13"/>
        <v/>
      </c>
    </row>
    <row r="311" spans="1:11" x14ac:dyDescent="0.15">
      <c r="A311" s="101">
        <v>45588</v>
      </c>
      <c r="B311" t="s">
        <v>1520</v>
      </c>
      <c r="C311" t="s">
        <v>3617</v>
      </c>
      <c r="D311" s="90">
        <v>9600</v>
      </c>
      <c r="E311" s="90">
        <f t="shared" si="15"/>
        <v>238000</v>
      </c>
      <c r="K311" s="90" t="str">
        <f t="shared" si="13"/>
        <v/>
      </c>
    </row>
    <row r="312" spans="1:11" x14ac:dyDescent="0.15">
      <c r="A312" s="101">
        <v>45596</v>
      </c>
      <c r="B312" t="s">
        <v>1520</v>
      </c>
      <c r="C312" t="s">
        <v>3619</v>
      </c>
      <c r="D312" s="90">
        <v>7600</v>
      </c>
      <c r="E312" s="90">
        <f t="shared" si="15"/>
        <v>245600</v>
      </c>
      <c r="K312" s="90" t="str">
        <f t="shared" si="13"/>
        <v/>
      </c>
    </row>
    <row r="313" spans="1:11" x14ac:dyDescent="0.15">
      <c r="A313" s="101">
        <v>45601</v>
      </c>
      <c r="B313" t="s">
        <v>1509</v>
      </c>
      <c r="C313" t="s">
        <v>3858</v>
      </c>
      <c r="D313" s="90">
        <v>78000</v>
      </c>
      <c r="E313" s="90">
        <f t="shared" si="15"/>
        <v>323600</v>
      </c>
      <c r="K313" s="90" t="str">
        <f t="shared" si="13"/>
        <v/>
      </c>
    </row>
    <row r="314" spans="1:11" x14ac:dyDescent="0.15">
      <c r="A314" s="101">
        <v>45601</v>
      </c>
      <c r="B314" t="s">
        <v>2981</v>
      </c>
      <c r="C314" t="s">
        <v>3621</v>
      </c>
      <c r="D314" s="90">
        <v>4000</v>
      </c>
      <c r="E314" s="90">
        <f t="shared" si="15"/>
        <v>327600</v>
      </c>
      <c r="K314" s="90" t="str">
        <f t="shared" si="13"/>
        <v/>
      </c>
    </row>
    <row r="315" spans="1:11" x14ac:dyDescent="0.15">
      <c r="A315" s="101">
        <v>45602</v>
      </c>
      <c r="B315" t="s">
        <v>1536</v>
      </c>
      <c r="C315" t="s">
        <v>3620</v>
      </c>
      <c r="D315" s="90">
        <v>76800</v>
      </c>
      <c r="E315" s="90">
        <f t="shared" si="15"/>
        <v>404400</v>
      </c>
      <c r="K315" s="90" t="str">
        <f t="shared" si="13"/>
        <v/>
      </c>
    </row>
    <row r="316" spans="1:11" x14ac:dyDescent="0.15">
      <c r="A316" s="101">
        <v>45617</v>
      </c>
      <c r="B316" t="s">
        <v>2614</v>
      </c>
      <c r="C316" t="s">
        <v>3861</v>
      </c>
      <c r="D316" s="90">
        <v>2800</v>
      </c>
      <c r="E316" s="90">
        <f t="shared" si="15"/>
        <v>407200</v>
      </c>
      <c r="K316" s="90" t="str">
        <f t="shared" si="13"/>
        <v/>
      </c>
    </row>
    <row r="317" spans="1:11" x14ac:dyDescent="0.15">
      <c r="A317" s="101">
        <v>45622</v>
      </c>
      <c r="B317" t="s">
        <v>2985</v>
      </c>
      <c r="C317" t="s">
        <v>3862</v>
      </c>
      <c r="D317" s="90">
        <v>56000</v>
      </c>
      <c r="E317" s="90">
        <f t="shared" si="15"/>
        <v>463200</v>
      </c>
      <c r="K317" s="90" t="str">
        <f t="shared" si="13"/>
        <v/>
      </c>
    </row>
    <row r="318" spans="1:11" x14ac:dyDescent="0.15">
      <c r="A318" s="101">
        <v>45627</v>
      </c>
      <c r="B318" t="s">
        <v>1562</v>
      </c>
      <c r="C318" t="s">
        <v>3773</v>
      </c>
      <c r="D318" s="90">
        <v>5000</v>
      </c>
      <c r="E318" s="90">
        <f t="shared" si="15"/>
        <v>468200</v>
      </c>
      <c r="K318" s="90" t="str">
        <f t="shared" si="13"/>
        <v/>
      </c>
    </row>
    <row r="319" spans="1:11" x14ac:dyDescent="0.15">
      <c r="A319" s="101">
        <v>45643</v>
      </c>
      <c r="B319" t="s">
        <v>1520</v>
      </c>
      <c r="C319" t="s">
        <v>3716</v>
      </c>
      <c r="D319" s="90">
        <v>3600</v>
      </c>
      <c r="E319" s="90">
        <f t="shared" si="15"/>
        <v>471800</v>
      </c>
      <c r="K319" s="90" t="str">
        <f t="shared" si="13"/>
        <v/>
      </c>
    </row>
    <row r="320" spans="1:11" x14ac:dyDescent="0.15">
      <c r="A320" s="101">
        <v>45643</v>
      </c>
      <c r="B320" t="s">
        <v>1520</v>
      </c>
      <c r="C320" t="s">
        <v>3628</v>
      </c>
      <c r="D320" s="90">
        <v>2800</v>
      </c>
      <c r="E320" s="90">
        <f t="shared" si="15"/>
        <v>474600</v>
      </c>
      <c r="K320" s="90" t="str">
        <f t="shared" si="13"/>
        <v/>
      </c>
    </row>
    <row r="321" spans="1:11" x14ac:dyDescent="0.15">
      <c r="A321" s="101">
        <v>45651</v>
      </c>
      <c r="B321" t="s">
        <v>1509</v>
      </c>
      <c r="C321" t="s">
        <v>3863</v>
      </c>
      <c r="D321" s="90">
        <v>42000</v>
      </c>
      <c r="E321" s="90">
        <f t="shared" si="15"/>
        <v>516600</v>
      </c>
      <c r="K321" s="90" t="str">
        <f t="shared" si="13"/>
        <v/>
      </c>
    </row>
    <row r="322" spans="1:11" x14ac:dyDescent="0.15">
      <c r="A322" s="101">
        <v>45699</v>
      </c>
      <c r="B322" t="s">
        <v>1520</v>
      </c>
      <c r="C322" t="s">
        <v>3736</v>
      </c>
      <c r="D322" s="90">
        <v>12000</v>
      </c>
      <c r="E322" s="90">
        <f t="shared" si="15"/>
        <v>528600</v>
      </c>
      <c r="K322" s="90" t="str">
        <f t="shared" si="13"/>
        <v/>
      </c>
    </row>
    <row r="323" spans="1:11" x14ac:dyDescent="0.15">
      <c r="A323" s="101">
        <v>45713</v>
      </c>
      <c r="B323" t="s">
        <v>2970</v>
      </c>
      <c r="C323" t="s">
        <v>3737</v>
      </c>
      <c r="D323" s="90">
        <v>50800</v>
      </c>
      <c r="E323" s="90">
        <f t="shared" si="15"/>
        <v>579400</v>
      </c>
      <c r="K323" s="90" t="str">
        <f t="shared" si="13"/>
        <v/>
      </c>
    </row>
    <row r="324" spans="1:11" x14ac:dyDescent="0.15">
      <c r="A324" s="101">
        <v>45740</v>
      </c>
      <c r="B324" t="s">
        <v>1509</v>
      </c>
      <c r="C324" t="s">
        <v>3733</v>
      </c>
      <c r="D324" s="90">
        <v>59800</v>
      </c>
      <c r="E324" s="90">
        <f t="shared" si="15"/>
        <v>639200</v>
      </c>
      <c r="K324" s="90" t="str">
        <f t="shared" si="13"/>
        <v/>
      </c>
    </row>
    <row r="325" spans="1:11" x14ac:dyDescent="0.15">
      <c r="E325" s="90" t="str">
        <f t="shared" si="15"/>
        <v/>
      </c>
      <c r="K325" s="90" t="str">
        <f t="shared" si="13"/>
        <v/>
      </c>
    </row>
    <row r="326" spans="1:11" x14ac:dyDescent="0.15">
      <c r="E326" s="90" t="str">
        <f t="shared" si="15"/>
        <v/>
      </c>
      <c r="K326" s="90" t="str">
        <f t="shared" si="13"/>
        <v/>
      </c>
    </row>
    <row r="327" spans="1:11" x14ac:dyDescent="0.15">
      <c r="E327" s="90" t="str">
        <f t="shared" si="15"/>
        <v/>
      </c>
      <c r="K327" s="90" t="str">
        <f t="shared" si="13"/>
        <v/>
      </c>
    </row>
    <row r="328" spans="1:11" x14ac:dyDescent="0.15">
      <c r="E328" s="90" t="str">
        <f t="shared" si="15"/>
        <v/>
      </c>
      <c r="K328" s="90" t="str">
        <f t="shared" si="13"/>
        <v/>
      </c>
    </row>
    <row r="329" spans="1:11" x14ac:dyDescent="0.15">
      <c r="E329" s="90" t="str">
        <f t="shared" ref="E329:E388" si="16">IF(D329="","",D329+E328)</f>
        <v/>
      </c>
      <c r="K329" s="90" t="str">
        <f t="shared" ref="K329:K392" si="17">IF(J329="","",J329+K328)</f>
        <v/>
      </c>
    </row>
    <row r="330" spans="1:11" x14ac:dyDescent="0.15">
      <c r="E330" s="90" t="str">
        <f t="shared" si="16"/>
        <v/>
      </c>
      <c r="K330" s="90" t="str">
        <f t="shared" si="17"/>
        <v/>
      </c>
    </row>
    <row r="331" spans="1:11" x14ac:dyDescent="0.15">
      <c r="E331" s="90" t="str">
        <f t="shared" si="16"/>
        <v/>
      </c>
      <c r="K331" s="90" t="str">
        <f t="shared" si="17"/>
        <v/>
      </c>
    </row>
    <row r="332" spans="1:11" x14ac:dyDescent="0.15">
      <c r="E332" s="90" t="str">
        <f t="shared" si="16"/>
        <v/>
      </c>
      <c r="K332" s="90" t="str">
        <f t="shared" si="17"/>
        <v/>
      </c>
    </row>
    <row r="333" spans="1:11" x14ac:dyDescent="0.15">
      <c r="E333" s="90" t="str">
        <f t="shared" si="16"/>
        <v/>
      </c>
      <c r="K333" s="90" t="str">
        <f t="shared" si="17"/>
        <v/>
      </c>
    </row>
    <row r="334" spans="1:11" x14ac:dyDescent="0.15">
      <c r="E334" s="90" t="str">
        <f t="shared" si="16"/>
        <v/>
      </c>
      <c r="K334" s="90" t="str">
        <f t="shared" si="17"/>
        <v/>
      </c>
    </row>
    <row r="335" spans="1:11" x14ac:dyDescent="0.15">
      <c r="E335" s="90" t="str">
        <f t="shared" si="16"/>
        <v/>
      </c>
      <c r="K335" s="90" t="str">
        <f t="shared" si="17"/>
        <v/>
      </c>
    </row>
    <row r="336" spans="1: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89" t="s">
        <v>388</v>
      </c>
      <c r="B5" s="1490"/>
      <c r="C5" s="1490"/>
      <c r="D5" s="1490"/>
      <c r="E5" s="1491"/>
      <c r="G5" s="1492" t="s">
        <v>767</v>
      </c>
      <c r="H5" s="1493"/>
      <c r="I5" s="1493"/>
      <c r="J5" s="1493"/>
      <c r="K5" s="1494"/>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54" activePane="bottomLeft" state="frozen"/>
      <selection pane="bottomLeft" activeCell="C282" sqref="C282"/>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277</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89" t="s">
        <v>389</v>
      </c>
      <c r="B5" s="1490"/>
      <c r="C5" s="1490"/>
      <c r="D5" s="1490"/>
      <c r="E5" s="1491"/>
      <c r="G5" s="1492" t="s">
        <v>768</v>
      </c>
      <c r="H5" s="1493"/>
      <c r="I5" s="1493"/>
      <c r="J5" s="1493"/>
      <c r="K5" s="1494"/>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3325</v>
      </c>
      <c r="J179" s="90">
        <v>90000</v>
      </c>
      <c r="K179" s="90">
        <f>IF(J179="","",J179)</f>
        <v>90000</v>
      </c>
    </row>
    <row r="180" spans="1:11" x14ac:dyDescent="0.15">
      <c r="A180" s="101">
        <v>44055</v>
      </c>
      <c r="B180" t="s">
        <v>3099</v>
      </c>
      <c r="D180" s="90">
        <v>20000</v>
      </c>
      <c r="E180" s="90">
        <f t="shared" si="12"/>
        <v>55000</v>
      </c>
      <c r="G180" s="101">
        <v>44251</v>
      </c>
      <c r="H180" t="s">
        <v>3326</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3337</v>
      </c>
      <c r="E216" s="90" t="str">
        <f t="shared" si="12"/>
        <v/>
      </c>
      <c r="K216" s="90" t="str">
        <f t="shared" si="13"/>
        <v/>
      </c>
    </row>
    <row r="217" spans="1:11" x14ac:dyDescent="0.15">
      <c r="A217" s="101">
        <v>44688</v>
      </c>
      <c r="B217" t="s">
        <v>1562</v>
      </c>
      <c r="D217" s="90">
        <v>10000</v>
      </c>
      <c r="E217" s="90">
        <f>IF(D217="","",D217)</f>
        <v>10000</v>
      </c>
      <c r="G217" s="101">
        <v>44693</v>
      </c>
      <c r="H217" t="s">
        <v>3469</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3325</v>
      </c>
      <c r="J219" s="90">
        <v>90000</v>
      </c>
      <c r="K219" s="90">
        <f t="shared" si="13"/>
        <v>165000</v>
      </c>
    </row>
    <row r="220" spans="1:11" x14ac:dyDescent="0.15">
      <c r="A220" s="101">
        <v>44692</v>
      </c>
      <c r="B220" t="s">
        <v>3468</v>
      </c>
      <c r="D220" s="90">
        <v>10000</v>
      </c>
      <c r="E220" s="90">
        <f t="shared" si="12"/>
        <v>190000</v>
      </c>
      <c r="K220" s="90" t="str">
        <f t="shared" si="13"/>
        <v/>
      </c>
    </row>
    <row r="221" spans="1:11" x14ac:dyDescent="0.15">
      <c r="A221" s="101">
        <v>44693</v>
      </c>
      <c r="B221" t="s">
        <v>3469</v>
      </c>
      <c r="D221" s="90">
        <v>35000</v>
      </c>
      <c r="E221" s="90">
        <f t="shared" si="12"/>
        <v>225000</v>
      </c>
      <c r="K221" s="90" t="str">
        <f t="shared" si="13"/>
        <v/>
      </c>
    </row>
    <row r="222" spans="1:11" x14ac:dyDescent="0.15">
      <c r="A222" s="101">
        <v>44697</v>
      </c>
      <c r="B222" t="s">
        <v>3470</v>
      </c>
      <c r="D222" s="90">
        <v>40000</v>
      </c>
      <c r="E222" s="90">
        <f t="shared" si="12"/>
        <v>265000</v>
      </c>
      <c r="K222" s="90" t="str">
        <f t="shared" si="13"/>
        <v/>
      </c>
    </row>
    <row r="223" spans="1:11" x14ac:dyDescent="0.15">
      <c r="A223" s="101">
        <v>44699</v>
      </c>
      <c r="B223" t="s">
        <v>3471</v>
      </c>
      <c r="D223" s="90">
        <v>20000</v>
      </c>
      <c r="E223" s="90">
        <f t="shared" si="12"/>
        <v>285000</v>
      </c>
      <c r="K223" s="90" t="str">
        <f t="shared" si="13"/>
        <v/>
      </c>
    </row>
    <row r="224" spans="1:11" x14ac:dyDescent="0.15">
      <c r="A224" s="101">
        <v>44700</v>
      </c>
      <c r="B224" t="s">
        <v>3472</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3473</v>
      </c>
      <c r="D226" s="90">
        <v>20000</v>
      </c>
      <c r="E226" s="90">
        <f t="shared" si="12"/>
        <v>365000</v>
      </c>
      <c r="K226" s="90" t="str">
        <f t="shared" si="13"/>
        <v/>
      </c>
    </row>
    <row r="227" spans="1:11" x14ac:dyDescent="0.15">
      <c r="A227" s="101">
        <v>44860</v>
      </c>
      <c r="B227" t="s">
        <v>3474</v>
      </c>
      <c r="D227" s="90">
        <v>35000</v>
      </c>
      <c r="E227" s="90">
        <f t="shared" si="12"/>
        <v>400000</v>
      </c>
      <c r="K227" s="90" t="str">
        <f t="shared" si="13"/>
        <v/>
      </c>
    </row>
    <row r="228" spans="1:11" x14ac:dyDescent="0.15">
      <c r="A228" s="101">
        <v>44867</v>
      </c>
      <c r="B228" t="s">
        <v>3475</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3476</v>
      </c>
      <c r="D230" s="90">
        <v>30000</v>
      </c>
      <c r="E230" s="90">
        <f t="shared" si="12"/>
        <v>455000</v>
      </c>
      <c r="K230" s="90" t="str">
        <f t="shared" si="13"/>
        <v/>
      </c>
    </row>
    <row r="231" spans="1:11" x14ac:dyDescent="0.15">
      <c r="A231" s="101">
        <v>44886</v>
      </c>
      <c r="B231" t="s">
        <v>3477</v>
      </c>
      <c r="D231" s="90">
        <v>20000</v>
      </c>
      <c r="E231" s="90">
        <f t="shared" si="12"/>
        <v>475000</v>
      </c>
      <c r="K231" s="90" t="str">
        <f t="shared" si="13"/>
        <v/>
      </c>
    </row>
    <row r="232" spans="1:11" x14ac:dyDescent="0.15">
      <c r="A232" s="101">
        <v>44971</v>
      </c>
      <c r="B232" t="s">
        <v>3214</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3531</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3657</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3675</v>
      </c>
      <c r="E258" s="90" t="str">
        <f t="shared" si="14"/>
        <v/>
      </c>
      <c r="K258" s="90" t="str">
        <f t="shared" si="15"/>
        <v/>
      </c>
    </row>
    <row r="259" spans="1:11" x14ac:dyDescent="0.15">
      <c r="A259" s="101">
        <v>45385</v>
      </c>
      <c r="B259" t="s">
        <v>1562</v>
      </c>
      <c r="D259" s="90">
        <v>5000</v>
      </c>
      <c r="E259" s="90">
        <v>5000</v>
      </c>
      <c r="K259" s="90" t="str">
        <f t="shared" si="15"/>
        <v/>
      </c>
    </row>
    <row r="260" spans="1:11" x14ac:dyDescent="0.15">
      <c r="A260" s="101">
        <v>45391</v>
      </c>
      <c r="B260" t="s">
        <v>2974</v>
      </c>
      <c r="D260" s="90">
        <v>10000</v>
      </c>
      <c r="E260" s="90">
        <f t="shared" si="14"/>
        <v>15000</v>
      </c>
      <c r="K260" s="90" t="str">
        <f t="shared" si="15"/>
        <v/>
      </c>
    </row>
    <row r="261" spans="1:11" x14ac:dyDescent="0.15">
      <c r="A261" s="101">
        <v>45391</v>
      </c>
      <c r="B261" t="s">
        <v>2982</v>
      </c>
      <c r="D261" s="90">
        <v>15000</v>
      </c>
      <c r="E261" s="90">
        <f t="shared" si="14"/>
        <v>30000</v>
      </c>
      <c r="K261" s="90" t="str">
        <f t="shared" si="15"/>
        <v/>
      </c>
    </row>
    <row r="262" spans="1:11" x14ac:dyDescent="0.15">
      <c r="A262" s="101">
        <v>45393</v>
      </c>
      <c r="B262" t="s">
        <v>1488</v>
      </c>
      <c r="D262" s="90">
        <v>2500</v>
      </c>
      <c r="E262" s="90">
        <f t="shared" si="14"/>
        <v>32500</v>
      </c>
      <c r="K262" s="90" t="str">
        <f t="shared" si="15"/>
        <v/>
      </c>
    </row>
    <row r="263" spans="1:11" x14ac:dyDescent="0.15">
      <c r="A263" s="101">
        <v>45393</v>
      </c>
      <c r="B263" t="s">
        <v>1488</v>
      </c>
      <c r="C263" t="s">
        <v>3843</v>
      </c>
      <c r="D263" s="90">
        <v>2500</v>
      </c>
      <c r="E263" s="90">
        <f t="shared" si="14"/>
        <v>35000</v>
      </c>
      <c r="K263" s="90" t="str">
        <f t="shared" si="15"/>
        <v/>
      </c>
    </row>
    <row r="264" spans="1:11" x14ac:dyDescent="0.15">
      <c r="A264" s="101">
        <v>45393</v>
      </c>
      <c r="B264" t="s">
        <v>2973</v>
      </c>
      <c r="D264" s="90">
        <v>10000</v>
      </c>
      <c r="E264" s="90">
        <f t="shared" si="14"/>
        <v>45000</v>
      </c>
      <c r="K264" s="90" t="str">
        <f t="shared" si="15"/>
        <v/>
      </c>
    </row>
    <row r="265" spans="1:11" x14ac:dyDescent="0.15">
      <c r="A265" s="101">
        <v>45398</v>
      </c>
      <c r="B265" t="s">
        <v>2981</v>
      </c>
      <c r="D265" s="90">
        <v>10000</v>
      </c>
      <c r="E265" s="90">
        <f t="shared" si="14"/>
        <v>55000</v>
      </c>
      <c r="K265" s="90" t="str">
        <f t="shared" si="15"/>
        <v/>
      </c>
    </row>
    <row r="266" spans="1:11" x14ac:dyDescent="0.15">
      <c r="A266" s="101">
        <v>45404</v>
      </c>
      <c r="B266" t="s">
        <v>2985</v>
      </c>
      <c r="D266" s="90">
        <v>17500</v>
      </c>
      <c r="E266" s="90">
        <f t="shared" si="14"/>
        <v>72500</v>
      </c>
      <c r="K266" s="90" t="str">
        <f t="shared" si="15"/>
        <v/>
      </c>
    </row>
    <row r="267" spans="1:11" x14ac:dyDescent="0.15">
      <c r="A267" s="101">
        <v>45407</v>
      </c>
      <c r="B267" t="s">
        <v>1509</v>
      </c>
      <c r="D267" s="90">
        <v>20000</v>
      </c>
      <c r="E267" s="90">
        <f t="shared" si="14"/>
        <v>92500</v>
      </c>
      <c r="K267" s="90" t="str">
        <f t="shared" si="15"/>
        <v/>
      </c>
    </row>
    <row r="268" spans="1:11" x14ac:dyDescent="0.15">
      <c r="A268" s="101">
        <v>45439</v>
      </c>
      <c r="B268" t="s">
        <v>2986</v>
      </c>
      <c r="D268" s="90">
        <v>20000</v>
      </c>
      <c r="E268" s="90">
        <f t="shared" si="14"/>
        <v>112500</v>
      </c>
      <c r="K268" s="90" t="str">
        <f t="shared" si="15"/>
        <v/>
      </c>
    </row>
    <row r="269" spans="1:11" x14ac:dyDescent="0.15">
      <c r="A269" s="101">
        <v>45442</v>
      </c>
      <c r="B269" t="s">
        <v>2614</v>
      </c>
      <c r="D269" s="90">
        <v>75000</v>
      </c>
      <c r="E269" s="90">
        <f t="shared" si="14"/>
        <v>187500</v>
      </c>
      <c r="K269" s="90" t="str">
        <f t="shared" si="15"/>
        <v/>
      </c>
    </row>
    <row r="270" spans="1:11" x14ac:dyDescent="0.15">
      <c r="A270" s="101">
        <v>45443</v>
      </c>
      <c r="B270" t="s">
        <v>2976</v>
      </c>
      <c r="D270" s="90">
        <v>10000</v>
      </c>
      <c r="E270" s="90">
        <f t="shared" si="14"/>
        <v>197500</v>
      </c>
      <c r="K270" s="90" t="str">
        <f t="shared" si="15"/>
        <v/>
      </c>
    </row>
    <row r="271" spans="1:11" x14ac:dyDescent="0.15">
      <c r="A271" s="101">
        <v>45448</v>
      </c>
      <c r="B271" t="s">
        <v>1551</v>
      </c>
      <c r="D271" s="90">
        <v>45000</v>
      </c>
      <c r="E271" s="90">
        <f t="shared" si="14"/>
        <v>242500</v>
      </c>
      <c r="K271" s="90" t="str">
        <f t="shared" si="15"/>
        <v/>
      </c>
    </row>
    <row r="272" spans="1:11" x14ac:dyDescent="0.15">
      <c r="A272" s="101">
        <v>45454</v>
      </c>
      <c r="B272" t="s">
        <v>3001</v>
      </c>
      <c r="D272" s="90">
        <v>17500</v>
      </c>
      <c r="E272" s="90">
        <f t="shared" si="14"/>
        <v>260000</v>
      </c>
      <c r="K272" s="90" t="str">
        <f t="shared" si="15"/>
        <v/>
      </c>
    </row>
    <row r="273" spans="1:11" x14ac:dyDescent="0.15">
      <c r="A273" s="101">
        <v>45469</v>
      </c>
      <c r="B273" t="s">
        <v>1520</v>
      </c>
      <c r="D273" s="90">
        <v>10000</v>
      </c>
      <c r="E273" s="90">
        <f t="shared" si="14"/>
        <v>270000</v>
      </c>
      <c r="K273" s="90" t="str">
        <f t="shared" si="15"/>
        <v/>
      </c>
    </row>
    <row r="274" spans="1:11" x14ac:dyDescent="0.15">
      <c r="A274" s="101">
        <v>45523</v>
      </c>
      <c r="B274" t="s">
        <v>2969</v>
      </c>
      <c r="D274" s="90">
        <v>20000</v>
      </c>
      <c r="E274" s="90">
        <f t="shared" si="14"/>
        <v>290000</v>
      </c>
      <c r="K274" s="90" t="str">
        <f t="shared" si="15"/>
        <v/>
      </c>
    </row>
    <row r="275" spans="1:11" x14ac:dyDescent="0.15">
      <c r="A275" s="101">
        <v>45544</v>
      </c>
      <c r="B275" t="s">
        <v>2977</v>
      </c>
      <c r="D275" s="90">
        <v>10000</v>
      </c>
      <c r="E275" s="90">
        <f t="shared" si="14"/>
        <v>300000</v>
      </c>
      <c r="K275" s="90" t="str">
        <f t="shared" si="15"/>
        <v/>
      </c>
    </row>
    <row r="276" spans="1:11" x14ac:dyDescent="0.15">
      <c r="A276" s="101">
        <v>45545</v>
      </c>
      <c r="B276" t="s">
        <v>2821</v>
      </c>
      <c r="D276" s="90">
        <v>70000</v>
      </c>
      <c r="E276" s="90">
        <f t="shared" si="14"/>
        <v>370000</v>
      </c>
      <c r="K276" s="90" t="str">
        <f t="shared" si="15"/>
        <v/>
      </c>
    </row>
    <row r="277" spans="1:11" x14ac:dyDescent="0.15">
      <c r="E277" s="90" t="str">
        <f t="shared" si="14"/>
        <v/>
      </c>
      <c r="K277" s="90" t="str">
        <f t="shared" si="15"/>
        <v/>
      </c>
    </row>
    <row r="278" spans="1:11" x14ac:dyDescent="0.15">
      <c r="E278" s="90" t="str">
        <f t="shared" si="14"/>
        <v/>
      </c>
      <c r="K278" s="90" t="str">
        <f t="shared" si="15"/>
        <v/>
      </c>
    </row>
    <row r="279" spans="1:11" x14ac:dyDescent="0.15">
      <c r="E279" s="90" t="str">
        <f t="shared" si="14"/>
        <v/>
      </c>
      <c r="K279" s="90" t="str">
        <f t="shared" si="15"/>
        <v/>
      </c>
    </row>
    <row r="280" spans="1:11" x14ac:dyDescent="0.15">
      <c r="E280" s="90" t="str">
        <f t="shared" si="14"/>
        <v/>
      </c>
      <c r="K280" s="90" t="str">
        <f t="shared" si="15"/>
        <v/>
      </c>
    </row>
    <row r="281" spans="1:11" x14ac:dyDescent="0.15">
      <c r="E281" s="90" t="str">
        <f t="shared" si="14"/>
        <v/>
      </c>
      <c r="K281" s="90" t="str">
        <f t="shared" si="15"/>
        <v/>
      </c>
    </row>
    <row r="282" spans="1:11" x14ac:dyDescent="0.15">
      <c r="E282" s="90" t="str">
        <f t="shared" si="14"/>
        <v/>
      </c>
      <c r="K282" s="90" t="str">
        <f t="shared" si="15"/>
        <v/>
      </c>
    </row>
    <row r="283" spans="1:11" x14ac:dyDescent="0.15">
      <c r="E283" s="90" t="str">
        <f t="shared" si="14"/>
        <v/>
      </c>
      <c r="K283" s="90" t="str">
        <f t="shared" si="15"/>
        <v/>
      </c>
    </row>
    <row r="284" spans="1:11" x14ac:dyDescent="0.15">
      <c r="E284" s="90" t="str">
        <f t="shared" si="14"/>
        <v/>
      </c>
      <c r="K284" s="90" t="str">
        <f t="shared" si="15"/>
        <v/>
      </c>
    </row>
    <row r="285" spans="1:11" x14ac:dyDescent="0.15">
      <c r="E285" s="90" t="str">
        <f t="shared" si="14"/>
        <v/>
      </c>
      <c r="K285" s="90" t="str">
        <f t="shared" si="15"/>
        <v/>
      </c>
    </row>
    <row r="286" spans="1:11" x14ac:dyDescent="0.15">
      <c r="E286" s="90" t="str">
        <f t="shared" si="14"/>
        <v/>
      </c>
      <c r="K286" s="90" t="str">
        <f t="shared" si="15"/>
        <v/>
      </c>
    </row>
    <row r="287" spans="1:11" x14ac:dyDescent="0.15">
      <c r="E287" s="90" t="str">
        <f t="shared" si="14"/>
        <v/>
      </c>
      <c r="K287" s="90" t="str">
        <f t="shared" si="15"/>
        <v/>
      </c>
    </row>
    <row r="288" spans="1: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95" activePane="bottomLeft" state="frozen"/>
      <selection pane="bottomLeft" activeCell="K403" sqref="K403"/>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427</v>
      </c>
      <c r="C2" s="754" t="s">
        <v>2464</v>
      </c>
      <c r="D2" s="2"/>
      <c r="E2"/>
      <c r="G2" s="652">
        <v>141</v>
      </c>
      <c r="H2" s="651" t="s">
        <v>2453</v>
      </c>
      <c r="J2"/>
      <c r="K2"/>
    </row>
    <row r="3" spans="1:14" ht="13.5" x14ac:dyDescent="0.15">
      <c r="A3" s="725" t="s">
        <v>2460</v>
      </c>
      <c r="B3" s="726">
        <v>405</v>
      </c>
      <c r="C3" s="723"/>
      <c r="D3" s="2"/>
      <c r="E3"/>
      <c r="G3" s="652">
        <v>241</v>
      </c>
      <c r="H3" s="651" t="s">
        <v>2454</v>
      </c>
      <c r="J3"/>
      <c r="K3"/>
    </row>
    <row r="4" spans="1:14" ht="13.5" x14ac:dyDescent="0.15">
      <c r="M4">
        <v>245</v>
      </c>
      <c r="N4">
        <v>244</v>
      </c>
    </row>
    <row r="5" spans="1:14" ht="13.5" x14ac:dyDescent="0.15">
      <c r="A5" s="1489" t="s">
        <v>760</v>
      </c>
      <c r="B5" s="1490"/>
      <c r="C5" s="1490"/>
      <c r="D5" s="1490"/>
      <c r="E5" s="1491"/>
      <c r="G5" s="1492" t="s">
        <v>761</v>
      </c>
      <c r="H5" s="1493"/>
      <c r="I5" s="1493"/>
      <c r="J5" s="1493"/>
      <c r="K5" s="1494"/>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3288</v>
      </c>
      <c r="C287" t="s">
        <v>3289</v>
      </c>
      <c r="D287" s="90">
        <v>10000</v>
      </c>
      <c r="E287" s="90">
        <f>IF(D287="","",D287)</f>
        <v>10000</v>
      </c>
      <c r="G287" s="101">
        <v>43697</v>
      </c>
      <c r="H287" t="s">
        <v>3300</v>
      </c>
      <c r="J287" s="90">
        <v>710000</v>
      </c>
      <c r="K287" s="90">
        <f>IF(J287="","",J287)</f>
        <v>710000</v>
      </c>
    </row>
    <row r="288" spans="1:11" ht="13.5" x14ac:dyDescent="0.15">
      <c r="A288" s="101">
        <v>43475</v>
      </c>
      <c r="B288" t="s">
        <v>3288</v>
      </c>
      <c r="C288" t="s">
        <v>3290</v>
      </c>
      <c r="D288" s="90">
        <v>50000</v>
      </c>
      <c r="E288" s="90">
        <f t="shared" si="9"/>
        <v>60000</v>
      </c>
      <c r="K288" s="90" t="str">
        <f t="shared" si="10"/>
        <v/>
      </c>
    </row>
    <row r="289" spans="1:11" ht="13.5" x14ac:dyDescent="0.15">
      <c r="A289" s="101">
        <v>43475</v>
      </c>
      <c r="B289" t="s">
        <v>3291</v>
      </c>
      <c r="C289" t="s">
        <v>3292</v>
      </c>
      <c r="D289" s="90">
        <v>50000</v>
      </c>
      <c r="E289" s="90">
        <f t="shared" si="9"/>
        <v>110000</v>
      </c>
      <c r="K289" s="90" t="str">
        <f t="shared" si="10"/>
        <v/>
      </c>
    </row>
    <row r="290" spans="1:11" ht="13.5" x14ac:dyDescent="0.15">
      <c r="A290" s="101">
        <v>43488</v>
      </c>
      <c r="B290" t="s">
        <v>3288</v>
      </c>
      <c r="C290" t="s">
        <v>3293</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3294</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3295</v>
      </c>
      <c r="C317" t="s">
        <v>3296</v>
      </c>
      <c r="D317" s="90">
        <v>30000</v>
      </c>
      <c r="E317" s="90">
        <f t="shared" si="9"/>
        <v>870000</v>
      </c>
      <c r="K317" s="90" t="str">
        <f t="shared" si="10"/>
        <v/>
      </c>
    </row>
    <row r="318" spans="1:11" ht="13.5" x14ac:dyDescent="0.15">
      <c r="A318" s="101">
        <v>43819</v>
      </c>
      <c r="B318" t="s">
        <v>3297</v>
      </c>
      <c r="C318" t="s">
        <v>3298</v>
      </c>
      <c r="D318" s="90">
        <v>30000</v>
      </c>
      <c r="E318" s="90">
        <f t="shared" si="9"/>
        <v>900000</v>
      </c>
      <c r="K318" s="90" t="str">
        <f t="shared" si="10"/>
        <v/>
      </c>
    </row>
    <row r="319" spans="1:11" ht="13.5" x14ac:dyDescent="0.15">
      <c r="A319" s="101">
        <v>43819</v>
      </c>
      <c r="B319" t="s">
        <v>3297</v>
      </c>
      <c r="C319" t="s">
        <v>3299</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5" t="s">
        <v>2898</v>
      </c>
      <c r="B332" s="916"/>
      <c r="C332" s="916"/>
      <c r="D332" s="853"/>
      <c r="E332" s="853" t="str">
        <f t="shared" si="11"/>
        <v/>
      </c>
      <c r="F332" s="916"/>
      <c r="G332" s="915"/>
      <c r="H332" s="916"/>
      <c r="I332" s="916"/>
      <c r="J332" s="853"/>
      <c r="K332" s="853" t="str">
        <f t="shared" si="12"/>
        <v/>
      </c>
    </row>
    <row r="333" spans="1:11" ht="13.5" x14ac:dyDescent="0.15">
      <c r="A333" s="101">
        <v>44309</v>
      </c>
      <c r="B333" t="s">
        <v>142</v>
      </c>
      <c r="C333" t="s">
        <v>3316</v>
      </c>
      <c r="D333" s="90">
        <v>30000</v>
      </c>
      <c r="E333" s="90">
        <f>IF(D333="","",D333)</f>
        <v>30000</v>
      </c>
      <c r="G333" s="101">
        <v>44354</v>
      </c>
      <c r="H333" t="s">
        <v>729</v>
      </c>
      <c r="J333" s="90">
        <v>50000</v>
      </c>
      <c r="K333" s="90">
        <f>IF(J333="","",J333)</f>
        <v>50000</v>
      </c>
    </row>
    <row r="334" spans="1:11" ht="13.5" x14ac:dyDescent="0.15">
      <c r="A334" s="101">
        <v>44398</v>
      </c>
      <c r="B334" t="s">
        <v>409</v>
      </c>
      <c r="C334" t="s">
        <v>3208</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3227</v>
      </c>
      <c r="D335" s="90">
        <v>50000</v>
      </c>
      <c r="E335" s="90">
        <f t="shared" si="13"/>
        <v>90000</v>
      </c>
      <c r="K335" s="90" t="str">
        <f t="shared" si="14"/>
        <v/>
      </c>
    </row>
    <row r="336" spans="1:11" ht="13.5" x14ac:dyDescent="0.15">
      <c r="A336" s="101">
        <v>44505</v>
      </c>
      <c r="B336" t="s">
        <v>409</v>
      </c>
      <c r="C336" t="s">
        <v>3225</v>
      </c>
      <c r="D336" s="90">
        <v>50000</v>
      </c>
      <c r="E336" s="90">
        <f t="shared" si="13"/>
        <v>140000</v>
      </c>
      <c r="K336" s="90" t="str">
        <f t="shared" si="14"/>
        <v/>
      </c>
    </row>
    <row r="337" spans="1:11" ht="13.5" x14ac:dyDescent="0.15">
      <c r="A337" s="101">
        <v>44510</v>
      </c>
      <c r="B337" t="s">
        <v>446</v>
      </c>
      <c r="C337" t="s">
        <v>3226</v>
      </c>
      <c r="D337" s="90">
        <v>30000</v>
      </c>
      <c r="E337" s="90">
        <f t="shared" si="13"/>
        <v>170000</v>
      </c>
      <c r="K337" s="90" t="str">
        <f t="shared" si="14"/>
        <v/>
      </c>
    </row>
    <row r="338" spans="1:11" ht="13.5" x14ac:dyDescent="0.15">
      <c r="A338" s="101">
        <v>44540</v>
      </c>
      <c r="B338" t="s">
        <v>409</v>
      </c>
      <c r="C338" t="s">
        <v>3320</v>
      </c>
      <c r="D338" s="90">
        <v>50000</v>
      </c>
      <c r="E338" s="90">
        <f t="shared" si="13"/>
        <v>220000</v>
      </c>
      <c r="K338" s="90" t="str">
        <f t="shared" si="14"/>
        <v/>
      </c>
    </row>
    <row r="339" spans="1:11" ht="13.5" x14ac:dyDescent="0.15">
      <c r="A339" s="101">
        <v>44573</v>
      </c>
      <c r="B339" t="s">
        <v>142</v>
      </c>
      <c r="C339" t="s">
        <v>3286</v>
      </c>
      <c r="D339" s="90">
        <v>10000</v>
      </c>
      <c r="E339" s="90">
        <f t="shared" si="13"/>
        <v>230000</v>
      </c>
      <c r="K339" s="90" t="str">
        <f t="shared" si="14"/>
        <v/>
      </c>
    </row>
    <row r="340" spans="1:11" ht="13.5" x14ac:dyDescent="0.15">
      <c r="A340" s="101">
        <v>44617</v>
      </c>
      <c r="B340" t="s">
        <v>142</v>
      </c>
      <c r="C340" t="s">
        <v>3303</v>
      </c>
      <c r="D340" s="90">
        <v>30000</v>
      </c>
      <c r="E340" s="90">
        <f t="shared" si="13"/>
        <v>260000</v>
      </c>
      <c r="K340" s="90" t="str">
        <f t="shared" si="14"/>
        <v/>
      </c>
    </row>
    <row r="341" spans="1:11" ht="13.5" x14ac:dyDescent="0.15">
      <c r="A341" s="120">
        <v>44621</v>
      </c>
      <c r="B341" s="2" t="s">
        <v>142</v>
      </c>
      <c r="C341" s="2" t="s">
        <v>3304</v>
      </c>
      <c r="D341" s="90">
        <v>10000</v>
      </c>
      <c r="E341" s="90">
        <f t="shared" si="13"/>
        <v>270000</v>
      </c>
      <c r="K341" s="90" t="str">
        <f t="shared" si="14"/>
        <v/>
      </c>
    </row>
    <row r="342" spans="1:11" ht="13.5" x14ac:dyDescent="0.15">
      <c r="A342" s="101">
        <v>44637</v>
      </c>
      <c r="B342" t="s">
        <v>142</v>
      </c>
      <c r="C342" t="s">
        <v>3309</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3337</v>
      </c>
      <c r="E344" s="90" t="str">
        <f t="shared" si="13"/>
        <v/>
      </c>
      <c r="K344" s="90" t="str">
        <f t="shared" si="14"/>
        <v/>
      </c>
    </row>
    <row r="345" spans="1:11" ht="13.5" x14ac:dyDescent="0.15">
      <c r="A345" s="101">
        <v>44718</v>
      </c>
      <c r="B345" t="s">
        <v>1562</v>
      </c>
      <c r="C345" t="s">
        <v>3444</v>
      </c>
      <c r="D345" s="90">
        <v>50000</v>
      </c>
      <c r="E345" s="90">
        <f>IF(D345="","",D345)</f>
        <v>50000</v>
      </c>
      <c r="G345" s="101">
        <v>44925</v>
      </c>
      <c r="H345" t="s">
        <v>1509</v>
      </c>
      <c r="I345" t="s">
        <v>3460</v>
      </c>
      <c r="J345" s="90">
        <v>10000</v>
      </c>
      <c r="K345" s="90">
        <f>IF(J345="","",J345)</f>
        <v>10000</v>
      </c>
    </row>
    <row r="346" spans="1:11" ht="13.5" x14ac:dyDescent="0.15">
      <c r="A346" s="101">
        <v>44732</v>
      </c>
      <c r="B346" t="s">
        <v>2821</v>
      </c>
      <c r="C346" t="s">
        <v>3478</v>
      </c>
      <c r="D346" s="90">
        <v>30000</v>
      </c>
      <c r="E346" s="90">
        <f t="shared" si="13"/>
        <v>80000</v>
      </c>
      <c r="K346" s="90" t="str">
        <f t="shared" si="14"/>
        <v/>
      </c>
    </row>
    <row r="347" spans="1:11" ht="13.5" x14ac:dyDescent="0.15">
      <c r="A347" s="101">
        <v>44746</v>
      </c>
      <c r="B347" t="s">
        <v>2614</v>
      </c>
      <c r="C347" t="s">
        <v>3445</v>
      </c>
      <c r="D347" s="90">
        <v>50000</v>
      </c>
      <c r="E347" s="90">
        <f t="shared" si="13"/>
        <v>130000</v>
      </c>
      <c r="K347" s="90" t="str">
        <f t="shared" si="14"/>
        <v/>
      </c>
    </row>
    <row r="348" spans="1:11" ht="13.5" x14ac:dyDescent="0.15">
      <c r="A348" s="101">
        <v>44746</v>
      </c>
      <c r="B348" t="s">
        <v>2614</v>
      </c>
      <c r="C348" t="s">
        <v>3479</v>
      </c>
      <c r="D348" s="90">
        <v>50000</v>
      </c>
      <c r="E348" s="90">
        <f t="shared" si="13"/>
        <v>180000</v>
      </c>
      <c r="K348" s="90" t="str">
        <f t="shared" si="14"/>
        <v/>
      </c>
    </row>
    <row r="349" spans="1:11" ht="13.5" x14ac:dyDescent="0.15">
      <c r="A349" s="101">
        <v>44758</v>
      </c>
      <c r="B349" t="s">
        <v>2614</v>
      </c>
      <c r="C349" t="s">
        <v>3480</v>
      </c>
      <c r="D349" s="90">
        <v>10000</v>
      </c>
      <c r="E349" s="90">
        <f t="shared" si="13"/>
        <v>190000</v>
      </c>
      <c r="K349" s="90" t="str">
        <f t="shared" si="14"/>
        <v/>
      </c>
    </row>
    <row r="350" spans="1:11" ht="13.5" x14ac:dyDescent="0.15">
      <c r="A350" s="101">
        <v>44806</v>
      </c>
      <c r="B350" t="s">
        <v>1520</v>
      </c>
      <c r="C350" t="s">
        <v>3448</v>
      </c>
      <c r="D350" s="90">
        <v>50000</v>
      </c>
      <c r="E350" s="90">
        <f t="shared" si="13"/>
        <v>240000</v>
      </c>
    </row>
    <row r="351" spans="1:11" ht="13.5" x14ac:dyDescent="0.15">
      <c r="A351" s="101">
        <v>44824</v>
      </c>
      <c r="B351" t="s">
        <v>1520</v>
      </c>
      <c r="C351" t="s">
        <v>3481</v>
      </c>
      <c r="D351" s="90">
        <v>50000</v>
      </c>
      <c r="E351" s="90">
        <f t="shared" si="13"/>
        <v>290000</v>
      </c>
    </row>
    <row r="352" spans="1:11" ht="13.5" x14ac:dyDescent="0.15">
      <c r="A352" s="101">
        <v>44851</v>
      </c>
      <c r="B352" t="s">
        <v>1520</v>
      </c>
      <c r="C352" t="s">
        <v>3450</v>
      </c>
      <c r="D352" s="90">
        <v>30000</v>
      </c>
      <c r="E352" s="90">
        <f t="shared" si="13"/>
        <v>320000</v>
      </c>
    </row>
    <row r="353" spans="1:11" ht="13.5" x14ac:dyDescent="0.15">
      <c r="A353" s="101">
        <v>44861</v>
      </c>
      <c r="B353" t="s">
        <v>1520</v>
      </c>
      <c r="C353" t="s">
        <v>3482</v>
      </c>
      <c r="D353" s="90">
        <v>10000</v>
      </c>
      <c r="E353" s="90">
        <f t="shared" si="13"/>
        <v>330000</v>
      </c>
      <c r="K353" s="90" t="str">
        <f>IF(J353="","",J353+K342)</f>
        <v/>
      </c>
    </row>
    <row r="354" spans="1:11" ht="13.5" x14ac:dyDescent="0.15">
      <c r="A354" s="101">
        <v>44866</v>
      </c>
      <c r="B354" t="s">
        <v>2986</v>
      </c>
      <c r="C354" t="s">
        <v>3483</v>
      </c>
      <c r="D354" s="90">
        <v>50000</v>
      </c>
      <c r="E354" s="90">
        <f t="shared" si="13"/>
        <v>380000</v>
      </c>
      <c r="K354" s="90" t="str">
        <f t="shared" ref="K354:K373" si="15">IF(J354="","",J354+K353)</f>
        <v/>
      </c>
    </row>
    <row r="355" spans="1:11" ht="13.5" x14ac:dyDescent="0.15">
      <c r="A355" s="101">
        <v>44893</v>
      </c>
      <c r="B355" t="s">
        <v>1562</v>
      </c>
      <c r="C355" t="s">
        <v>3453</v>
      </c>
      <c r="D355" s="90">
        <v>10000</v>
      </c>
      <c r="E355" s="90">
        <f t="shared" si="13"/>
        <v>390000</v>
      </c>
      <c r="K355" s="90" t="str">
        <f t="shared" si="15"/>
        <v/>
      </c>
    </row>
    <row r="356" spans="1:11" ht="13.5" x14ac:dyDescent="0.15">
      <c r="A356" s="101">
        <v>44899</v>
      </c>
      <c r="B356" t="s">
        <v>1520</v>
      </c>
      <c r="C356" t="s">
        <v>3484</v>
      </c>
      <c r="D356" s="90">
        <v>10000</v>
      </c>
      <c r="E356" s="90">
        <f t="shared" si="13"/>
        <v>400000</v>
      </c>
      <c r="K356" s="90" t="str">
        <f t="shared" si="15"/>
        <v/>
      </c>
    </row>
    <row r="357" spans="1:11" ht="13.5" x14ac:dyDescent="0.15">
      <c r="A357" s="101">
        <v>44907</v>
      </c>
      <c r="B357" t="s">
        <v>1520</v>
      </c>
      <c r="C357" t="s">
        <v>3485</v>
      </c>
      <c r="D357" s="90">
        <v>10000</v>
      </c>
      <c r="E357" s="90">
        <f t="shared" si="13"/>
        <v>410000</v>
      </c>
      <c r="K357" s="90" t="str">
        <f t="shared" si="15"/>
        <v/>
      </c>
    </row>
    <row r="358" spans="1:11" ht="13.5" x14ac:dyDescent="0.15">
      <c r="A358" s="101">
        <v>44925</v>
      </c>
      <c r="B358" t="s">
        <v>1509</v>
      </c>
      <c r="C358" t="s">
        <v>3486</v>
      </c>
      <c r="D358" s="90">
        <v>20000</v>
      </c>
      <c r="E358" s="90">
        <f t="shared" si="13"/>
        <v>430000</v>
      </c>
      <c r="K358" s="90" t="str">
        <f t="shared" si="15"/>
        <v/>
      </c>
    </row>
    <row r="359" spans="1:11" ht="13.5" x14ac:dyDescent="0.15">
      <c r="A359" s="101">
        <v>44925</v>
      </c>
      <c r="B359" t="s">
        <v>1509</v>
      </c>
      <c r="C359" t="s">
        <v>3456</v>
      </c>
      <c r="D359" s="90">
        <v>10000</v>
      </c>
      <c r="E359" s="90">
        <f t="shared" si="13"/>
        <v>440000</v>
      </c>
      <c r="K359" s="90" t="str">
        <f t="shared" si="15"/>
        <v/>
      </c>
    </row>
    <row r="360" spans="1:11" ht="13.5" x14ac:dyDescent="0.15">
      <c r="A360" s="101">
        <v>44925</v>
      </c>
      <c r="B360" t="s">
        <v>1509</v>
      </c>
      <c r="C360" t="s">
        <v>3457</v>
      </c>
      <c r="D360" s="90">
        <v>10000</v>
      </c>
      <c r="E360" s="90">
        <f t="shared" si="13"/>
        <v>450000</v>
      </c>
      <c r="K360" s="90" t="str">
        <f t="shared" si="15"/>
        <v/>
      </c>
    </row>
    <row r="361" spans="1:11" ht="13.5" x14ac:dyDescent="0.15">
      <c r="A361" s="101">
        <v>44925</v>
      </c>
      <c r="B361" t="s">
        <v>1509</v>
      </c>
      <c r="C361" t="s">
        <v>3487</v>
      </c>
      <c r="D361" s="90">
        <v>30000</v>
      </c>
      <c r="E361" s="90">
        <f t="shared" si="13"/>
        <v>480000</v>
      </c>
      <c r="K361" s="90" t="str">
        <f t="shared" si="15"/>
        <v/>
      </c>
    </row>
    <row r="362" spans="1:11" ht="13.5" x14ac:dyDescent="0.15">
      <c r="A362" s="101">
        <v>44925</v>
      </c>
      <c r="B362" t="s">
        <v>1509</v>
      </c>
      <c r="C362" t="s">
        <v>3459</v>
      </c>
      <c r="D362" s="90">
        <v>30000</v>
      </c>
      <c r="E362" s="90">
        <f t="shared" ref="E362:E363" si="16">IF(D362="","",D362+361:361)</f>
        <v>510000</v>
      </c>
      <c r="K362" s="90" t="str">
        <f t="shared" si="15"/>
        <v/>
      </c>
    </row>
    <row r="363" spans="1:11" ht="13.5" x14ac:dyDescent="0.15">
      <c r="A363" s="101">
        <v>44925</v>
      </c>
      <c r="B363" t="s">
        <v>1509</v>
      </c>
      <c r="C363" t="s">
        <v>3466</v>
      </c>
      <c r="D363" s="90">
        <v>10000</v>
      </c>
      <c r="E363" s="90">
        <f t="shared" si="16"/>
        <v>520000</v>
      </c>
      <c r="K363" s="90" t="str">
        <f t="shared" si="15"/>
        <v/>
      </c>
    </row>
    <row r="364" spans="1:11" ht="13.5" x14ac:dyDescent="0.15">
      <c r="A364" s="101">
        <v>44958</v>
      </c>
      <c r="B364" t="s">
        <v>1536</v>
      </c>
      <c r="C364" t="s">
        <v>3488</v>
      </c>
      <c r="D364" s="90">
        <v>30000</v>
      </c>
      <c r="E364" s="90">
        <f t="shared" ref="E364:E426" si="17">IF(D364="","",D364+E363)</f>
        <v>550000</v>
      </c>
      <c r="K364" s="90" t="str">
        <f t="shared" si="15"/>
        <v/>
      </c>
    </row>
    <row r="365" spans="1:11" ht="13.5" x14ac:dyDescent="0.15">
      <c r="A365" s="101">
        <v>44963</v>
      </c>
      <c r="B365" t="s">
        <v>1520</v>
      </c>
      <c r="C365" t="s">
        <v>3462</v>
      </c>
      <c r="D365" s="90">
        <v>30000</v>
      </c>
      <c r="E365" s="90">
        <f t="shared" si="17"/>
        <v>580000</v>
      </c>
      <c r="K365" s="90" t="str">
        <f t="shared" si="15"/>
        <v/>
      </c>
    </row>
    <row r="366" spans="1:11" ht="13.5" x14ac:dyDescent="0.15">
      <c r="A366" s="101">
        <v>44970</v>
      </c>
      <c r="B366" t="s">
        <v>3463</v>
      </c>
      <c r="C366" t="s">
        <v>3464</v>
      </c>
      <c r="D366" s="90">
        <v>10000</v>
      </c>
      <c r="E366" s="90">
        <f t="shared" si="17"/>
        <v>590000</v>
      </c>
      <c r="K366" s="90" t="str">
        <f t="shared" si="15"/>
        <v/>
      </c>
    </row>
    <row r="367" spans="1:11" ht="13.5" x14ac:dyDescent="0.15">
      <c r="A367" s="101">
        <v>44986</v>
      </c>
      <c r="B367" t="s">
        <v>1520</v>
      </c>
      <c r="C367" t="s">
        <v>3465</v>
      </c>
      <c r="D367" s="90">
        <v>50000</v>
      </c>
      <c r="E367" s="90">
        <f t="shared" si="17"/>
        <v>640000</v>
      </c>
      <c r="K367" s="90" t="str">
        <f t="shared" si="15"/>
        <v/>
      </c>
    </row>
    <row r="368" spans="1:11" ht="13.5" x14ac:dyDescent="0.15">
      <c r="A368" s="101">
        <v>44993</v>
      </c>
      <c r="B368" t="s">
        <v>2614</v>
      </c>
      <c r="C368" t="s">
        <v>3489</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3531</v>
      </c>
      <c r="E370" s="90" t="str">
        <f t="shared" si="17"/>
        <v/>
      </c>
      <c r="K370" s="90" t="str">
        <f t="shared" si="15"/>
        <v/>
      </c>
    </row>
    <row r="371" spans="1:11" ht="13.5" x14ac:dyDescent="0.15">
      <c r="A371" s="101">
        <v>45079</v>
      </c>
      <c r="B371" t="s">
        <v>409</v>
      </c>
      <c r="C371" t="s">
        <v>3389</v>
      </c>
      <c r="D371" s="90">
        <v>50000</v>
      </c>
      <c r="E371" s="90">
        <f>IF(D371="","",D371)</f>
        <v>50000</v>
      </c>
      <c r="G371" s="101">
        <v>45106</v>
      </c>
      <c r="H371" t="s">
        <v>729</v>
      </c>
      <c r="I371" t="s">
        <v>3650</v>
      </c>
      <c r="J371" s="90">
        <v>220000</v>
      </c>
      <c r="K371" s="90">
        <f>IF(J371="","",J371)</f>
        <v>220000</v>
      </c>
    </row>
    <row r="372" spans="1:11" ht="13.5" x14ac:dyDescent="0.15">
      <c r="A372" s="101">
        <v>45079</v>
      </c>
      <c r="B372" t="s">
        <v>409</v>
      </c>
      <c r="C372" t="s">
        <v>3391</v>
      </c>
      <c r="D372" s="90">
        <v>10000</v>
      </c>
      <c r="E372" s="90">
        <f t="shared" si="17"/>
        <v>60000</v>
      </c>
      <c r="G372" s="101">
        <v>45140</v>
      </c>
      <c r="H372" t="s">
        <v>729</v>
      </c>
      <c r="I372" t="s">
        <v>3650</v>
      </c>
      <c r="J372" s="90">
        <v>130000</v>
      </c>
      <c r="K372" s="90">
        <f t="shared" si="15"/>
        <v>350000</v>
      </c>
    </row>
    <row r="373" spans="1:11" ht="13.5" x14ac:dyDescent="0.15">
      <c r="A373" s="101">
        <v>45089</v>
      </c>
      <c r="B373" t="s">
        <v>321</v>
      </c>
      <c r="C373" t="s">
        <v>3429</v>
      </c>
      <c r="D373" s="90">
        <v>50000</v>
      </c>
      <c r="E373" s="90">
        <f t="shared" si="17"/>
        <v>110000</v>
      </c>
      <c r="G373" s="101">
        <v>45274</v>
      </c>
      <c r="H373" t="s">
        <v>729</v>
      </c>
      <c r="I373" t="s">
        <v>3650</v>
      </c>
      <c r="J373" s="90">
        <v>150000</v>
      </c>
      <c r="K373" s="90">
        <f t="shared" si="15"/>
        <v>500000</v>
      </c>
    </row>
    <row r="374" spans="1:11" ht="13.5" x14ac:dyDescent="0.15">
      <c r="A374" s="101">
        <v>45091</v>
      </c>
      <c r="B374" t="s">
        <v>142</v>
      </c>
      <c r="C374" t="s">
        <v>3430</v>
      </c>
      <c r="D374" s="90">
        <v>30000</v>
      </c>
      <c r="E374" s="90">
        <f t="shared" si="17"/>
        <v>140000</v>
      </c>
      <c r="G374" s="101">
        <v>45348</v>
      </c>
      <c r="H374" t="s">
        <v>729</v>
      </c>
      <c r="I374" t="s">
        <v>3650</v>
      </c>
      <c r="J374" s="90">
        <v>300000</v>
      </c>
      <c r="K374" s="90">
        <f t="shared" ref="K374:K393" si="18">IF(J374="","",J374+K373)</f>
        <v>800000</v>
      </c>
    </row>
    <row r="375" spans="1:11" ht="13.5" x14ac:dyDescent="0.15">
      <c r="A375" s="101">
        <v>45103</v>
      </c>
      <c r="B375" t="s">
        <v>77</v>
      </c>
      <c r="C375" t="s">
        <v>3376</v>
      </c>
      <c r="D375" s="90">
        <v>30000</v>
      </c>
      <c r="E375" s="90">
        <f t="shared" si="17"/>
        <v>170000</v>
      </c>
      <c r="K375" s="90" t="str">
        <f t="shared" si="18"/>
        <v/>
      </c>
    </row>
    <row r="376" spans="1:11" ht="13.5" x14ac:dyDescent="0.15">
      <c r="A376" s="101">
        <v>45103</v>
      </c>
      <c r="B376" t="s">
        <v>77</v>
      </c>
      <c r="C376" t="s">
        <v>3649</v>
      </c>
      <c r="D376" s="90">
        <v>10000</v>
      </c>
      <c r="E376" s="90">
        <f t="shared" si="17"/>
        <v>180000</v>
      </c>
      <c r="K376" s="90" t="str">
        <f t="shared" si="18"/>
        <v/>
      </c>
    </row>
    <row r="377" spans="1:11" ht="13.5" x14ac:dyDescent="0.15">
      <c r="A377" s="101">
        <v>45103</v>
      </c>
      <c r="B377" t="s">
        <v>77</v>
      </c>
      <c r="C377" t="s">
        <v>3525</v>
      </c>
      <c r="D377" s="90">
        <v>20000</v>
      </c>
      <c r="E377" s="90">
        <f t="shared" si="17"/>
        <v>200000</v>
      </c>
      <c r="K377" s="90" t="str">
        <f t="shared" si="18"/>
        <v/>
      </c>
    </row>
    <row r="378" spans="1:11" ht="13.5" x14ac:dyDescent="0.15">
      <c r="A378" s="101">
        <v>45103</v>
      </c>
      <c r="B378" t="s">
        <v>77</v>
      </c>
      <c r="C378" t="s">
        <v>3395</v>
      </c>
      <c r="D378" s="90">
        <v>10000</v>
      </c>
      <c r="E378" s="90">
        <f t="shared" si="17"/>
        <v>210000</v>
      </c>
      <c r="K378" s="90" t="str">
        <f t="shared" si="18"/>
        <v/>
      </c>
    </row>
    <row r="379" spans="1:11" ht="13.5" x14ac:dyDescent="0.15">
      <c r="A379" s="101">
        <v>45103</v>
      </c>
      <c r="B379" t="s">
        <v>77</v>
      </c>
      <c r="C379" t="s">
        <v>3397</v>
      </c>
      <c r="D379" s="90">
        <v>10000</v>
      </c>
      <c r="E379" s="90">
        <f t="shared" si="17"/>
        <v>220000</v>
      </c>
      <c r="K379" s="90" t="str">
        <f t="shared" si="18"/>
        <v/>
      </c>
    </row>
    <row r="380" spans="1:11" ht="13.5" x14ac:dyDescent="0.15">
      <c r="A380" s="101">
        <v>45106</v>
      </c>
      <c r="B380" t="s">
        <v>456</v>
      </c>
      <c r="C380" t="s">
        <v>3539</v>
      </c>
      <c r="D380" s="90">
        <v>30000</v>
      </c>
      <c r="E380" s="90">
        <f t="shared" si="17"/>
        <v>250000</v>
      </c>
      <c r="K380" s="90" t="str">
        <f t="shared" si="18"/>
        <v/>
      </c>
    </row>
    <row r="381" spans="1:11" ht="13.5" x14ac:dyDescent="0.15">
      <c r="A381" s="101">
        <v>45120</v>
      </c>
      <c r="B381" t="s">
        <v>142</v>
      </c>
      <c r="C381" t="s">
        <v>3404</v>
      </c>
      <c r="D381" s="90">
        <v>50000</v>
      </c>
      <c r="E381" s="90">
        <f t="shared" si="17"/>
        <v>300000</v>
      </c>
      <c r="K381" s="90" t="str">
        <f t="shared" si="18"/>
        <v/>
      </c>
    </row>
    <row r="382" spans="1:11" ht="13.5" x14ac:dyDescent="0.15">
      <c r="A382" s="101">
        <v>45120</v>
      </c>
      <c r="B382" t="s">
        <v>409</v>
      </c>
      <c r="C382" t="s">
        <v>3349</v>
      </c>
      <c r="D382" s="90">
        <v>50000</v>
      </c>
      <c r="E382" s="90">
        <f t="shared" si="17"/>
        <v>350000</v>
      </c>
      <c r="K382" s="90" t="str">
        <f t="shared" si="18"/>
        <v/>
      </c>
    </row>
    <row r="383" spans="1:11" ht="13.5" x14ac:dyDescent="0.15">
      <c r="A383" s="101">
        <v>45198</v>
      </c>
      <c r="B383" t="s">
        <v>142</v>
      </c>
      <c r="C383" t="s">
        <v>3354</v>
      </c>
      <c r="D383" s="90">
        <v>50000</v>
      </c>
      <c r="E383" s="90">
        <f t="shared" si="17"/>
        <v>400000</v>
      </c>
      <c r="K383" s="90" t="str">
        <f t="shared" si="18"/>
        <v/>
      </c>
    </row>
    <row r="384" spans="1:11" ht="13.5" x14ac:dyDescent="0.15">
      <c r="A384" s="101">
        <v>45229</v>
      </c>
      <c r="B384" t="s">
        <v>142</v>
      </c>
      <c r="C384" t="s">
        <v>3437</v>
      </c>
      <c r="D384" s="90">
        <v>50000</v>
      </c>
      <c r="E384" s="90">
        <f t="shared" si="17"/>
        <v>450000</v>
      </c>
      <c r="K384" s="90" t="str">
        <f t="shared" si="18"/>
        <v/>
      </c>
    </row>
    <row r="385" spans="1:11" ht="13.5" x14ac:dyDescent="0.15">
      <c r="A385" s="101">
        <v>45232</v>
      </c>
      <c r="B385" t="s">
        <v>142</v>
      </c>
      <c r="C385" t="s">
        <v>3309</v>
      </c>
      <c r="D385" s="90">
        <v>10000</v>
      </c>
      <c r="E385" s="90">
        <f t="shared" si="17"/>
        <v>460000</v>
      </c>
      <c r="K385" s="90" t="str">
        <f t="shared" si="18"/>
        <v/>
      </c>
    </row>
    <row r="386" spans="1:11" ht="13.5" x14ac:dyDescent="0.15">
      <c r="A386" s="101">
        <v>45244</v>
      </c>
      <c r="B386" t="s">
        <v>446</v>
      </c>
      <c r="C386" t="s">
        <v>3421</v>
      </c>
      <c r="D386" s="90">
        <v>30000</v>
      </c>
      <c r="E386" s="90">
        <f t="shared" si="17"/>
        <v>490000</v>
      </c>
      <c r="K386" s="90" t="str">
        <f t="shared" si="18"/>
        <v/>
      </c>
    </row>
    <row r="387" spans="1:11" ht="13.5" x14ac:dyDescent="0.15">
      <c r="A387" s="101">
        <v>45254</v>
      </c>
      <c r="B387" t="s">
        <v>409</v>
      </c>
      <c r="C387" t="s">
        <v>3443</v>
      </c>
      <c r="D387" s="90">
        <v>10000</v>
      </c>
      <c r="E387" s="90">
        <f t="shared" si="17"/>
        <v>500000</v>
      </c>
      <c r="K387" s="90" t="str">
        <f t="shared" si="18"/>
        <v/>
      </c>
    </row>
    <row r="388" spans="1:11" ht="13.5" x14ac:dyDescent="0.15">
      <c r="A388" s="101">
        <v>45258</v>
      </c>
      <c r="B388" t="s">
        <v>142</v>
      </c>
      <c r="C388" t="s">
        <v>3358</v>
      </c>
      <c r="D388" s="90">
        <v>30000</v>
      </c>
      <c r="E388" s="90">
        <f t="shared" si="17"/>
        <v>530000</v>
      </c>
      <c r="K388" s="90" t="str">
        <f t="shared" si="18"/>
        <v/>
      </c>
    </row>
    <row r="389" spans="1:11" ht="13.5" x14ac:dyDescent="0.15">
      <c r="A389" s="101">
        <v>45265</v>
      </c>
      <c r="B389" t="s">
        <v>409</v>
      </c>
      <c r="C389" t="s">
        <v>3304</v>
      </c>
      <c r="D389" s="90">
        <v>10000</v>
      </c>
      <c r="E389" s="90">
        <f t="shared" si="17"/>
        <v>540000</v>
      </c>
      <c r="K389" s="90" t="str">
        <f t="shared" si="18"/>
        <v/>
      </c>
    </row>
    <row r="390" spans="1:11" ht="13.5" x14ac:dyDescent="0.15">
      <c r="A390" s="101">
        <v>45266</v>
      </c>
      <c r="B390" t="s">
        <v>321</v>
      </c>
      <c r="C390" t="s">
        <v>3362</v>
      </c>
      <c r="D390" s="90">
        <v>10000</v>
      </c>
      <c r="E390" s="90">
        <f t="shared" si="17"/>
        <v>550000</v>
      </c>
      <c r="K390" s="90" t="str">
        <f t="shared" si="18"/>
        <v/>
      </c>
    </row>
    <row r="391" spans="1:11" ht="13.5" x14ac:dyDescent="0.15">
      <c r="A391" s="101">
        <v>45302</v>
      </c>
      <c r="B391" t="s">
        <v>142</v>
      </c>
      <c r="C391" t="s">
        <v>3560</v>
      </c>
      <c r="D391" s="90">
        <v>10000</v>
      </c>
      <c r="E391" s="90">
        <f t="shared" si="17"/>
        <v>560000</v>
      </c>
      <c r="K391" s="90" t="str">
        <f t="shared" si="18"/>
        <v/>
      </c>
    </row>
    <row r="392" spans="1:11" ht="13.5" x14ac:dyDescent="0.15">
      <c r="A392" s="101">
        <v>45309</v>
      </c>
      <c r="B392" t="s">
        <v>2269</v>
      </c>
      <c r="C392" t="s">
        <v>3554</v>
      </c>
      <c r="D392" s="90">
        <v>30000</v>
      </c>
      <c r="E392" s="90">
        <f t="shared" si="17"/>
        <v>590000</v>
      </c>
      <c r="K392" s="90" t="str">
        <f t="shared" si="18"/>
        <v/>
      </c>
    </row>
    <row r="393" spans="1:11" ht="13.5" x14ac:dyDescent="0.15">
      <c r="A393" s="101">
        <v>45309</v>
      </c>
      <c r="B393" t="s">
        <v>77</v>
      </c>
      <c r="C393" t="s">
        <v>3407</v>
      </c>
      <c r="D393" s="90">
        <v>10000</v>
      </c>
      <c r="E393" s="90">
        <f t="shared" si="17"/>
        <v>600000</v>
      </c>
      <c r="K393" s="90" t="str">
        <f t="shared" si="18"/>
        <v/>
      </c>
    </row>
    <row r="394" spans="1:11" ht="13.5" x14ac:dyDescent="0.15">
      <c r="A394" s="101">
        <v>45309</v>
      </c>
      <c r="B394" t="s">
        <v>77</v>
      </c>
      <c r="C394" t="s">
        <v>3557</v>
      </c>
      <c r="D394" s="90">
        <v>30000</v>
      </c>
      <c r="E394" s="90">
        <f t="shared" si="17"/>
        <v>630000</v>
      </c>
      <c r="K394" s="90" t="str">
        <f t="shared" ref="K394:K457" si="19">IF(J394="","",J394+K393)</f>
        <v/>
      </c>
    </row>
    <row r="395" spans="1:11" ht="13.5" x14ac:dyDescent="0.15">
      <c r="A395" s="101">
        <v>45309</v>
      </c>
      <c r="B395" t="s">
        <v>77</v>
      </c>
      <c r="C395" t="s">
        <v>3683</v>
      </c>
      <c r="D395" s="90">
        <v>30000</v>
      </c>
      <c r="E395" s="90">
        <f t="shared" si="17"/>
        <v>660000</v>
      </c>
      <c r="K395" s="90" t="str">
        <f t="shared" si="19"/>
        <v/>
      </c>
    </row>
    <row r="396" spans="1:11" ht="13.5" x14ac:dyDescent="0.15">
      <c r="A396" s="101">
        <v>45309</v>
      </c>
      <c r="B396" t="s">
        <v>77</v>
      </c>
      <c r="C396" t="s">
        <v>3656</v>
      </c>
      <c r="D396" s="90">
        <v>50000</v>
      </c>
      <c r="E396" s="90">
        <f t="shared" si="17"/>
        <v>710000</v>
      </c>
      <c r="K396" s="90" t="str">
        <f t="shared" si="19"/>
        <v/>
      </c>
    </row>
    <row r="397" spans="1:11" ht="13.5" x14ac:dyDescent="0.15">
      <c r="A397" s="101">
        <v>45327</v>
      </c>
      <c r="B397" t="s">
        <v>142</v>
      </c>
      <c r="C397" t="s">
        <v>3630</v>
      </c>
      <c r="D397" s="90">
        <v>30000</v>
      </c>
      <c r="E397" s="90">
        <f t="shared" si="17"/>
        <v>740000</v>
      </c>
      <c r="K397" s="90" t="str">
        <f t="shared" si="19"/>
        <v/>
      </c>
    </row>
    <row r="398" spans="1:11" ht="13.5" x14ac:dyDescent="0.15">
      <c r="A398" s="101">
        <v>45338</v>
      </c>
      <c r="B398" t="s">
        <v>2770</v>
      </c>
      <c r="C398" t="s">
        <v>3382</v>
      </c>
      <c r="D398" s="90">
        <v>10000</v>
      </c>
      <c r="E398" s="90">
        <f t="shared" si="17"/>
        <v>750000</v>
      </c>
      <c r="K398" s="90" t="str">
        <f t="shared" si="19"/>
        <v/>
      </c>
    </row>
    <row r="399" spans="1:11" ht="13.5" x14ac:dyDescent="0.15">
      <c r="A399" s="101">
        <v>45338</v>
      </c>
      <c r="B399" t="s">
        <v>142</v>
      </c>
      <c r="C399" t="s">
        <v>3631</v>
      </c>
      <c r="D399" s="90">
        <v>50000</v>
      </c>
      <c r="E399" s="90">
        <f t="shared" si="17"/>
        <v>800000</v>
      </c>
      <c r="K399" s="90" t="str">
        <f t="shared" si="19"/>
        <v/>
      </c>
    </row>
    <row r="400" spans="1:11" ht="14.25" thickBot="1" x14ac:dyDescent="0.2">
      <c r="A400" s="118"/>
      <c r="B400" s="117"/>
      <c r="C400" s="117"/>
      <c r="D400" s="114"/>
      <c r="E400" s="114" t="str">
        <f t="shared" si="17"/>
        <v/>
      </c>
      <c r="F400" s="117"/>
      <c r="G400" s="118"/>
      <c r="H400" s="117"/>
      <c r="I400" s="117"/>
      <c r="K400" s="90" t="str">
        <f t="shared" si="19"/>
        <v/>
      </c>
    </row>
    <row r="401" spans="1:11" ht="14.25" thickTop="1" x14ac:dyDescent="0.15">
      <c r="A401" s="101" t="s">
        <v>3675</v>
      </c>
      <c r="E401" s="90" t="str">
        <f t="shared" si="17"/>
        <v/>
      </c>
      <c r="K401" s="90" t="str">
        <f t="shared" si="19"/>
        <v/>
      </c>
    </row>
    <row r="402" spans="1:11" ht="13.5" x14ac:dyDescent="0.15">
      <c r="A402" s="101">
        <v>45446</v>
      </c>
      <c r="B402" t="s">
        <v>2614</v>
      </c>
      <c r="C402" t="s">
        <v>3603</v>
      </c>
      <c r="D402" s="90">
        <v>50000</v>
      </c>
      <c r="E402" s="90">
        <v>50000</v>
      </c>
      <c r="G402" s="101">
        <v>45544</v>
      </c>
      <c r="H402" t="s">
        <v>548</v>
      </c>
      <c r="I402" t="s">
        <v>3856</v>
      </c>
      <c r="J402" s="90">
        <v>380000</v>
      </c>
      <c r="K402" s="90">
        <v>380000</v>
      </c>
    </row>
    <row r="403" spans="1:11" ht="13.5" x14ac:dyDescent="0.15">
      <c r="A403" s="101">
        <v>45446</v>
      </c>
      <c r="B403" t="s">
        <v>2614</v>
      </c>
      <c r="C403" t="s">
        <v>3601</v>
      </c>
      <c r="D403" s="90">
        <v>10000</v>
      </c>
      <c r="E403" s="90">
        <f t="shared" si="17"/>
        <v>60000</v>
      </c>
      <c r="G403" s="101">
        <v>45687</v>
      </c>
      <c r="H403" t="s">
        <v>548</v>
      </c>
      <c r="I403" t="s">
        <v>3856</v>
      </c>
      <c r="J403" s="90">
        <v>330000</v>
      </c>
      <c r="K403" s="90">
        <f t="shared" si="19"/>
        <v>710000</v>
      </c>
    </row>
    <row r="404" spans="1:11" ht="13.5" x14ac:dyDescent="0.15">
      <c r="A404" s="101">
        <v>45447</v>
      </c>
      <c r="B404" t="s">
        <v>2614</v>
      </c>
      <c r="C404" t="s">
        <v>3607</v>
      </c>
      <c r="D404" s="90">
        <v>50000</v>
      </c>
      <c r="E404" s="90">
        <f t="shared" si="17"/>
        <v>110000</v>
      </c>
      <c r="G404" s="101">
        <v>45747</v>
      </c>
      <c r="H404" t="s">
        <v>548</v>
      </c>
      <c r="I404" t="s">
        <v>3856</v>
      </c>
      <c r="J404" s="90">
        <v>70000</v>
      </c>
      <c r="K404" s="90">
        <f t="shared" si="19"/>
        <v>780000</v>
      </c>
    </row>
    <row r="405" spans="1:11" ht="13.5" x14ac:dyDescent="0.15">
      <c r="A405" s="101">
        <v>45477</v>
      </c>
      <c r="B405" t="s">
        <v>1562</v>
      </c>
      <c r="C405" t="s">
        <v>3852</v>
      </c>
      <c r="D405" s="90">
        <v>50000</v>
      </c>
      <c r="E405" s="90">
        <f t="shared" si="17"/>
        <v>160000</v>
      </c>
      <c r="K405" s="90" t="str">
        <f t="shared" si="19"/>
        <v/>
      </c>
    </row>
    <row r="406" spans="1:11" ht="13.5" x14ac:dyDescent="0.15">
      <c r="A406" s="101">
        <v>45505</v>
      </c>
      <c r="B406" t="s">
        <v>2821</v>
      </c>
      <c r="C406" t="s">
        <v>3853</v>
      </c>
      <c r="D406" s="90">
        <v>30000</v>
      </c>
      <c r="E406" s="90">
        <f t="shared" si="17"/>
        <v>190000</v>
      </c>
      <c r="K406" s="90" t="str">
        <f t="shared" si="19"/>
        <v/>
      </c>
    </row>
    <row r="407" spans="1:11" ht="13.5" x14ac:dyDescent="0.15">
      <c r="A407" s="101">
        <v>45530</v>
      </c>
      <c r="B407" t="s">
        <v>1520</v>
      </c>
      <c r="C407" t="s">
        <v>3613</v>
      </c>
      <c r="D407" s="90">
        <v>50000</v>
      </c>
      <c r="E407" s="90">
        <f t="shared" si="17"/>
        <v>240000</v>
      </c>
      <c r="K407" s="90" t="str">
        <f t="shared" si="19"/>
        <v/>
      </c>
    </row>
    <row r="408" spans="1:11" ht="13.5" x14ac:dyDescent="0.15">
      <c r="A408" s="101">
        <v>45531</v>
      </c>
      <c r="B408" t="s">
        <v>1520</v>
      </c>
      <c r="C408" t="s">
        <v>3611</v>
      </c>
      <c r="D408" s="90">
        <v>50000</v>
      </c>
      <c r="E408" s="90">
        <f t="shared" si="17"/>
        <v>290000</v>
      </c>
      <c r="K408" s="90" t="str">
        <f t="shared" si="19"/>
        <v/>
      </c>
    </row>
    <row r="409" spans="1:11" ht="13.5" x14ac:dyDescent="0.15">
      <c r="A409" s="101">
        <v>45532</v>
      </c>
      <c r="B409" t="s">
        <v>1509</v>
      </c>
      <c r="C409" t="s">
        <v>3597</v>
      </c>
      <c r="D409" s="90">
        <v>30000</v>
      </c>
      <c r="E409" s="90">
        <f t="shared" si="17"/>
        <v>320000</v>
      </c>
      <c r="K409" s="90" t="str">
        <f t="shared" si="19"/>
        <v/>
      </c>
    </row>
    <row r="410" spans="1:11" ht="13.5" x14ac:dyDescent="0.15">
      <c r="A410" s="101">
        <v>45532</v>
      </c>
      <c r="B410" t="s">
        <v>1509</v>
      </c>
      <c r="C410" t="s">
        <v>3845</v>
      </c>
      <c r="D410" s="90">
        <v>30000</v>
      </c>
      <c r="E410" s="90">
        <f t="shared" si="17"/>
        <v>350000</v>
      </c>
      <c r="K410" s="90" t="str">
        <f t="shared" si="19"/>
        <v/>
      </c>
    </row>
    <row r="411" spans="1:11" ht="13.5" x14ac:dyDescent="0.15">
      <c r="A411" s="101">
        <v>45532</v>
      </c>
      <c r="B411" t="s">
        <v>1509</v>
      </c>
      <c r="C411" t="s">
        <v>3727</v>
      </c>
      <c r="D411" s="90">
        <v>30000</v>
      </c>
      <c r="E411" s="90">
        <f t="shared" si="17"/>
        <v>380000</v>
      </c>
      <c r="K411" s="90" t="str">
        <f t="shared" si="19"/>
        <v/>
      </c>
    </row>
    <row r="412" spans="1:11" ht="13.5" x14ac:dyDescent="0.15">
      <c r="A412" s="101">
        <v>45588</v>
      </c>
      <c r="B412" t="s">
        <v>1520</v>
      </c>
      <c r="C412" t="s">
        <v>3617</v>
      </c>
      <c r="D412" s="90">
        <v>30000</v>
      </c>
      <c r="E412" s="90">
        <f t="shared" si="17"/>
        <v>410000</v>
      </c>
      <c r="K412" s="90" t="str">
        <f t="shared" si="19"/>
        <v/>
      </c>
    </row>
    <row r="413" spans="1:11" ht="13.5" x14ac:dyDescent="0.15">
      <c r="A413" s="101">
        <v>45596</v>
      </c>
      <c r="B413" t="s">
        <v>1520</v>
      </c>
      <c r="C413" t="s">
        <v>3619</v>
      </c>
      <c r="D413" s="90">
        <v>10000</v>
      </c>
      <c r="E413" s="90">
        <f t="shared" si="17"/>
        <v>420000</v>
      </c>
      <c r="K413" s="90" t="str">
        <f t="shared" si="19"/>
        <v/>
      </c>
    </row>
    <row r="414" spans="1:11" ht="13.5" x14ac:dyDescent="0.15">
      <c r="A414" s="101">
        <v>45601</v>
      </c>
      <c r="B414" t="s">
        <v>2981</v>
      </c>
      <c r="C414" t="s">
        <v>3621</v>
      </c>
      <c r="D414" s="90">
        <v>50000</v>
      </c>
      <c r="E414" s="90">
        <f t="shared" si="17"/>
        <v>470000</v>
      </c>
      <c r="K414" s="90" t="str">
        <f t="shared" si="19"/>
        <v/>
      </c>
    </row>
    <row r="415" spans="1:11" ht="13.5" x14ac:dyDescent="0.15">
      <c r="A415" s="101">
        <v>45602</v>
      </c>
      <c r="B415" t="s">
        <v>1536</v>
      </c>
      <c r="C415" t="s">
        <v>3620</v>
      </c>
      <c r="D415" s="90">
        <v>30000</v>
      </c>
      <c r="E415" s="90">
        <f t="shared" si="17"/>
        <v>500000</v>
      </c>
      <c r="K415" s="90" t="str">
        <f t="shared" si="19"/>
        <v/>
      </c>
    </row>
    <row r="416" spans="1:11" ht="13.5" x14ac:dyDescent="0.15">
      <c r="A416" s="101">
        <v>45617</v>
      </c>
      <c r="B416" t="s">
        <v>2614</v>
      </c>
      <c r="C416" t="s">
        <v>3861</v>
      </c>
      <c r="D416" s="90">
        <v>10000</v>
      </c>
      <c r="E416" s="90">
        <f t="shared" si="17"/>
        <v>510000</v>
      </c>
      <c r="K416" s="90" t="str">
        <f t="shared" si="19"/>
        <v/>
      </c>
    </row>
    <row r="417" spans="1:11" ht="13.5" x14ac:dyDescent="0.15">
      <c r="A417" s="101">
        <v>45622</v>
      </c>
      <c r="B417" t="s">
        <v>2985</v>
      </c>
      <c r="C417" t="s">
        <v>3862</v>
      </c>
      <c r="D417" s="90">
        <v>30000</v>
      </c>
      <c r="E417" s="90">
        <f t="shared" si="17"/>
        <v>540000</v>
      </c>
      <c r="K417" s="90" t="str">
        <f t="shared" si="19"/>
        <v/>
      </c>
    </row>
    <row r="418" spans="1:11" ht="13.5" x14ac:dyDescent="0.15">
      <c r="A418" s="101">
        <v>45627</v>
      </c>
      <c r="B418" t="s">
        <v>1562</v>
      </c>
      <c r="C418" t="s">
        <v>3773</v>
      </c>
      <c r="D418" s="90">
        <v>10000</v>
      </c>
      <c r="E418" s="90">
        <f t="shared" si="17"/>
        <v>550000</v>
      </c>
      <c r="K418" s="90" t="str">
        <f t="shared" si="19"/>
        <v/>
      </c>
    </row>
    <row r="419" spans="1:11" ht="13.5" x14ac:dyDescent="0.15">
      <c r="A419" s="101">
        <v>45643</v>
      </c>
      <c r="B419" t="s">
        <v>1520</v>
      </c>
      <c r="C419" t="s">
        <v>3716</v>
      </c>
      <c r="D419" s="90">
        <v>50000</v>
      </c>
      <c r="E419" s="90">
        <f t="shared" si="17"/>
        <v>600000</v>
      </c>
      <c r="K419" s="90" t="str">
        <f t="shared" si="19"/>
        <v/>
      </c>
    </row>
    <row r="420" spans="1:11" ht="13.5" x14ac:dyDescent="0.15">
      <c r="A420" s="101">
        <v>45643</v>
      </c>
      <c r="B420" t="s">
        <v>1520</v>
      </c>
      <c r="C420" t="s">
        <v>3628</v>
      </c>
      <c r="D420" s="90">
        <v>10000</v>
      </c>
      <c r="E420" s="90">
        <f t="shared" si="17"/>
        <v>610000</v>
      </c>
      <c r="K420" s="90" t="str">
        <f t="shared" si="19"/>
        <v/>
      </c>
    </row>
    <row r="421" spans="1:11" ht="13.5" x14ac:dyDescent="0.15">
      <c r="A421" s="101">
        <v>45651</v>
      </c>
      <c r="B421" t="s">
        <v>1509</v>
      </c>
      <c r="C421" t="s">
        <v>3858</v>
      </c>
      <c r="D421" s="90">
        <v>40000</v>
      </c>
      <c r="E421" s="90">
        <f t="shared" si="17"/>
        <v>650000</v>
      </c>
      <c r="K421" s="90" t="str">
        <f t="shared" si="19"/>
        <v/>
      </c>
    </row>
    <row r="422" spans="1:11" ht="13.5" x14ac:dyDescent="0.15">
      <c r="A422" s="101">
        <v>45651</v>
      </c>
      <c r="B422" t="s">
        <v>1509</v>
      </c>
      <c r="C422" t="s">
        <v>3863</v>
      </c>
      <c r="D422" s="90">
        <v>50000</v>
      </c>
      <c r="E422" s="90">
        <f t="shared" si="17"/>
        <v>700000</v>
      </c>
      <c r="K422" s="90" t="str">
        <f t="shared" si="19"/>
        <v/>
      </c>
    </row>
    <row r="423" spans="1:11" ht="13.5" x14ac:dyDescent="0.15">
      <c r="A423" s="101">
        <v>45652</v>
      </c>
      <c r="B423" t="s">
        <v>1520</v>
      </c>
      <c r="C423" t="s">
        <v>3864</v>
      </c>
      <c r="D423" s="90">
        <v>10000</v>
      </c>
      <c r="E423" s="90">
        <f t="shared" si="17"/>
        <v>710000</v>
      </c>
      <c r="K423" s="90" t="str">
        <f t="shared" si="19"/>
        <v/>
      </c>
    </row>
    <row r="424" spans="1:11" ht="13.5" x14ac:dyDescent="0.15">
      <c r="A424" s="101">
        <v>45699</v>
      </c>
      <c r="B424" t="s">
        <v>1520</v>
      </c>
      <c r="C424" t="s">
        <v>3736</v>
      </c>
      <c r="D424" s="90">
        <v>30000</v>
      </c>
      <c r="E424" s="90">
        <f t="shared" si="17"/>
        <v>740000</v>
      </c>
      <c r="K424" s="90" t="str">
        <f t="shared" si="19"/>
        <v/>
      </c>
    </row>
    <row r="425" spans="1:11" ht="13.5" x14ac:dyDescent="0.15">
      <c r="A425" s="101">
        <v>45713</v>
      </c>
      <c r="B425" t="s">
        <v>2970</v>
      </c>
      <c r="C425" t="s">
        <v>3737</v>
      </c>
      <c r="D425" s="90">
        <v>10000</v>
      </c>
      <c r="E425" s="90">
        <f t="shared" si="17"/>
        <v>750000</v>
      </c>
      <c r="K425" s="90" t="str">
        <f t="shared" si="19"/>
        <v/>
      </c>
    </row>
    <row r="426" spans="1:11" ht="13.5" x14ac:dyDescent="0.15">
      <c r="A426" s="101">
        <v>45740</v>
      </c>
      <c r="B426" t="s">
        <v>1509</v>
      </c>
      <c r="C426" t="s">
        <v>3733</v>
      </c>
      <c r="D426" s="90">
        <v>30000</v>
      </c>
      <c r="E426" s="90">
        <f t="shared" si="17"/>
        <v>780000</v>
      </c>
      <c r="K426" s="90" t="str">
        <f t="shared" si="19"/>
        <v/>
      </c>
    </row>
    <row r="427" spans="1:11" ht="13.5" x14ac:dyDescent="0.15">
      <c r="K427" s="90" t="str">
        <f t="shared" si="19"/>
        <v/>
      </c>
    </row>
    <row r="428" spans="1:11" ht="13.5" x14ac:dyDescent="0.15">
      <c r="K428" s="90" t="str">
        <f t="shared" si="19"/>
        <v/>
      </c>
    </row>
    <row r="429" spans="1:11" ht="13.5" x14ac:dyDescent="0.15">
      <c r="K429" s="90" t="str">
        <f t="shared" si="19"/>
        <v/>
      </c>
    </row>
    <row r="430" spans="1:11" ht="13.5" x14ac:dyDescent="0.15">
      <c r="K430" s="90" t="str">
        <f t="shared" si="19"/>
        <v/>
      </c>
    </row>
    <row r="431" spans="1:11" ht="13.5" x14ac:dyDescent="0.15">
      <c r="K431" s="90" t="str">
        <f t="shared" si="19"/>
        <v/>
      </c>
    </row>
    <row r="432" spans="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topLeftCell="D1" zoomScaleNormal="100" workbookViewId="0">
      <pane ySplit="8" topLeftCell="A97" activePane="bottomLeft" state="frozen"/>
      <selection pane="bottomLeft" activeCell="E111" sqref="E111"/>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3658</v>
      </c>
      <c r="B2" s="726">
        <v>113</v>
      </c>
      <c r="C2" s="754" t="s">
        <v>3184</v>
      </c>
      <c r="D2" s="2"/>
      <c r="E2"/>
      <c r="G2" s="652">
        <v>151</v>
      </c>
      <c r="H2" s="651" t="s">
        <v>391</v>
      </c>
      <c r="J2"/>
      <c r="K2"/>
    </row>
    <row r="3" spans="1:14" x14ac:dyDescent="0.15">
      <c r="A3" s="725" t="s">
        <v>3659</v>
      </c>
      <c r="B3" s="726">
        <v>116</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89" t="s">
        <v>3328</v>
      </c>
      <c r="B7" s="1490"/>
      <c r="C7" s="1490"/>
      <c r="D7" s="1490"/>
      <c r="E7" s="1491"/>
      <c r="G7" s="1492" t="s">
        <v>3329</v>
      </c>
      <c r="H7" s="1493"/>
      <c r="I7" s="1493"/>
      <c r="J7" s="1493"/>
      <c r="K7" s="1494"/>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5"/>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3331</v>
      </c>
      <c r="C93" t="s">
        <v>3332</v>
      </c>
      <c r="D93" s="90">
        <v>430000</v>
      </c>
      <c r="E93" s="90">
        <f>IF(D93="","",D93)</f>
        <v>430000</v>
      </c>
      <c r="G93" s="101">
        <v>44354</v>
      </c>
      <c r="H93" t="s">
        <v>3331</v>
      </c>
      <c r="I93" t="s">
        <v>3333</v>
      </c>
      <c r="J93" s="90">
        <v>430000</v>
      </c>
      <c r="K93" s="90">
        <f>IF(J93="","",J93)</f>
        <v>430000</v>
      </c>
    </row>
    <row r="94" spans="1:11" x14ac:dyDescent="0.15">
      <c r="A94" s="101">
        <v>44398</v>
      </c>
      <c r="B94" t="s">
        <v>409</v>
      </c>
      <c r="C94" t="s">
        <v>3318</v>
      </c>
      <c r="D94" s="90">
        <v>10000</v>
      </c>
      <c r="E94" s="90">
        <f t="shared" si="3"/>
        <v>440000</v>
      </c>
      <c r="G94" s="101">
        <v>44354</v>
      </c>
      <c r="H94" t="s">
        <v>77</v>
      </c>
      <c r="I94" t="s">
        <v>3317</v>
      </c>
      <c r="J94" s="90">
        <v>47400</v>
      </c>
      <c r="K94" s="90">
        <f>IF(J94="","",J94+K93)</f>
        <v>477400</v>
      </c>
    </row>
    <row r="95" spans="1:11" x14ac:dyDescent="0.15">
      <c r="A95" s="101">
        <v>44620</v>
      </c>
      <c r="B95" t="s">
        <v>3331</v>
      </c>
      <c r="C95" t="s">
        <v>3332</v>
      </c>
      <c r="D95" s="90">
        <v>125000</v>
      </c>
      <c r="E95" s="90">
        <f t="shared" si="3"/>
        <v>565000</v>
      </c>
      <c r="G95" s="101">
        <v>44424</v>
      </c>
      <c r="H95" t="s">
        <v>409</v>
      </c>
      <c r="I95" t="s">
        <v>3319</v>
      </c>
      <c r="J95" s="90">
        <v>10000</v>
      </c>
      <c r="K95" s="90">
        <f t="shared" si="2"/>
        <v>487400</v>
      </c>
    </row>
    <row r="96" spans="1:11" x14ac:dyDescent="0.15">
      <c r="A96" s="101">
        <v>44621</v>
      </c>
      <c r="B96" t="s">
        <v>142</v>
      </c>
      <c r="C96" t="s">
        <v>3318</v>
      </c>
      <c r="D96" s="90">
        <v>10000</v>
      </c>
      <c r="E96" s="113">
        <f t="shared" si="3"/>
        <v>575000</v>
      </c>
      <c r="F96" s="2"/>
      <c r="G96" s="101">
        <v>44620</v>
      </c>
      <c r="H96" t="s">
        <v>3334</v>
      </c>
      <c r="I96" t="s">
        <v>3333</v>
      </c>
      <c r="J96" s="90">
        <v>125000</v>
      </c>
      <c r="K96" s="113">
        <f t="shared" si="2"/>
        <v>612400</v>
      </c>
    </row>
    <row r="97" spans="1:11" x14ac:dyDescent="0.15">
      <c r="A97" s="101">
        <v>44633</v>
      </c>
      <c r="C97" t="s">
        <v>3321</v>
      </c>
      <c r="D97" s="90">
        <v>24000</v>
      </c>
      <c r="E97" s="90">
        <f t="shared" si="3"/>
        <v>599000</v>
      </c>
      <c r="G97" s="101">
        <v>44643</v>
      </c>
      <c r="H97" t="s">
        <v>409</v>
      </c>
      <c r="I97" t="s">
        <v>3323</v>
      </c>
      <c r="J97" s="90">
        <v>24000</v>
      </c>
      <c r="K97" s="113">
        <f t="shared" si="2"/>
        <v>636400</v>
      </c>
    </row>
    <row r="98" spans="1:11" x14ac:dyDescent="0.15">
      <c r="A98" s="120">
        <v>44637</v>
      </c>
      <c r="B98" s="2" t="s">
        <v>142</v>
      </c>
      <c r="C98" s="2" t="s">
        <v>3318</v>
      </c>
      <c r="D98" s="113">
        <v>10000</v>
      </c>
      <c r="E98" s="113">
        <f t="shared" si="3"/>
        <v>609000</v>
      </c>
      <c r="F98" s="2"/>
      <c r="G98" s="120">
        <v>44643</v>
      </c>
      <c r="H98" s="2" t="s">
        <v>142</v>
      </c>
      <c r="I98" s="2" t="s">
        <v>3324</v>
      </c>
      <c r="J98" s="113">
        <v>10000</v>
      </c>
      <c r="K98" s="113">
        <f t="shared" si="2"/>
        <v>646400</v>
      </c>
    </row>
    <row r="99" spans="1:11" ht="14.25" thickBot="1" x14ac:dyDescent="0.2">
      <c r="A99" s="118"/>
      <c r="B99" s="117"/>
      <c r="C99" s="117"/>
      <c r="D99" s="114"/>
      <c r="E99" s="114" t="str">
        <f t="shared" si="3"/>
        <v/>
      </c>
      <c r="F99" s="117"/>
      <c r="G99" s="118">
        <v>44651</v>
      </c>
      <c r="H99" s="117" t="s">
        <v>3335</v>
      </c>
      <c r="I99" s="117" t="s">
        <v>3336</v>
      </c>
      <c r="J99" s="114">
        <v>10000</v>
      </c>
      <c r="K99" s="114">
        <f t="shared" si="2"/>
        <v>656400</v>
      </c>
    </row>
    <row r="100" spans="1:11" ht="14.25" thickTop="1" x14ac:dyDescent="0.15">
      <c r="A100" s="101" t="s">
        <v>3337</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3214</v>
      </c>
      <c r="C102" t="s">
        <v>3490</v>
      </c>
      <c r="D102" s="90">
        <v>10000</v>
      </c>
      <c r="E102" s="90">
        <f t="shared" si="3"/>
        <v>110000</v>
      </c>
      <c r="G102" s="101">
        <v>44748</v>
      </c>
      <c r="H102" t="s">
        <v>3214</v>
      </c>
      <c r="I102" t="s">
        <v>3491</v>
      </c>
      <c r="J102" s="90">
        <v>10000</v>
      </c>
      <c r="K102" s="90">
        <f t="shared" si="2"/>
        <v>110000</v>
      </c>
    </row>
    <row r="103" spans="1:11" x14ac:dyDescent="0.15">
      <c r="A103" s="101">
        <v>44924</v>
      </c>
      <c r="B103" t="s">
        <v>1509</v>
      </c>
      <c r="C103" t="s">
        <v>3492</v>
      </c>
      <c r="D103" s="90">
        <v>30000</v>
      </c>
      <c r="E103" s="90">
        <f t="shared" si="3"/>
        <v>140000</v>
      </c>
      <c r="G103" s="101">
        <v>44936</v>
      </c>
      <c r="H103" t="s">
        <v>1509</v>
      </c>
      <c r="I103" t="s">
        <v>3493</v>
      </c>
      <c r="J103" s="90">
        <v>30000</v>
      </c>
      <c r="K103" s="90">
        <f t="shared" si="2"/>
        <v>140000</v>
      </c>
    </row>
    <row r="104" spans="1:11" x14ac:dyDescent="0.15">
      <c r="A104" s="101">
        <v>44970</v>
      </c>
      <c r="B104" t="s">
        <v>3463</v>
      </c>
      <c r="C104" t="s">
        <v>3494</v>
      </c>
      <c r="D104" s="90">
        <v>10000</v>
      </c>
      <c r="E104" s="90">
        <f t="shared" si="3"/>
        <v>150000</v>
      </c>
      <c r="G104" s="101">
        <v>44981</v>
      </c>
      <c r="H104" t="s">
        <v>548</v>
      </c>
      <c r="I104" t="s">
        <v>3495</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3531</v>
      </c>
      <c r="E106" s="90" t="str">
        <f t="shared" si="3"/>
        <v/>
      </c>
      <c r="K106" s="90" t="str">
        <f t="shared" si="2"/>
        <v/>
      </c>
    </row>
    <row r="107" spans="1:11" x14ac:dyDescent="0.15">
      <c r="A107" s="101">
        <v>45106</v>
      </c>
      <c r="B107" t="s">
        <v>3214</v>
      </c>
      <c r="C107" t="s">
        <v>3490</v>
      </c>
      <c r="D107" s="90">
        <v>10000</v>
      </c>
      <c r="E107" s="90">
        <f>IF(D107="","",D107)</f>
        <v>10000</v>
      </c>
      <c r="G107" s="101">
        <v>45110</v>
      </c>
      <c r="H107" t="s">
        <v>3214</v>
      </c>
      <c r="I107" t="s">
        <v>3659</v>
      </c>
      <c r="J107" s="90">
        <v>10000</v>
      </c>
      <c r="K107" s="90">
        <f>IF(J107="","",J107)</f>
        <v>10000</v>
      </c>
    </row>
    <row r="108" spans="1:11" x14ac:dyDescent="0.15">
      <c r="A108" s="101">
        <v>45265</v>
      </c>
      <c r="B108" t="s">
        <v>2614</v>
      </c>
      <c r="C108" t="s">
        <v>3490</v>
      </c>
      <c r="D108" s="90">
        <v>10000</v>
      </c>
      <c r="E108" s="90">
        <f t="shared" si="3"/>
        <v>20000</v>
      </c>
      <c r="G108" s="101">
        <v>45274</v>
      </c>
      <c r="H108" t="s">
        <v>2614</v>
      </c>
      <c r="I108" t="s">
        <v>3654</v>
      </c>
      <c r="J108" s="90">
        <v>10000</v>
      </c>
      <c r="K108" s="90">
        <f t="shared" si="2"/>
        <v>20000</v>
      </c>
    </row>
    <row r="109" spans="1:11" x14ac:dyDescent="0.15">
      <c r="A109" s="101">
        <v>45338</v>
      </c>
      <c r="B109" t="s">
        <v>3463</v>
      </c>
      <c r="C109" t="s">
        <v>3490</v>
      </c>
      <c r="D109" s="90">
        <v>10000</v>
      </c>
      <c r="E109" s="90">
        <f t="shared" si="3"/>
        <v>30000</v>
      </c>
      <c r="G109" s="101">
        <v>45342</v>
      </c>
      <c r="H109" t="s">
        <v>3463</v>
      </c>
      <c r="I109" t="s">
        <v>3659</v>
      </c>
      <c r="J109" s="90">
        <v>10000</v>
      </c>
      <c r="K109" s="90">
        <f t="shared" si="2"/>
        <v>30000</v>
      </c>
    </row>
    <row r="110" spans="1:11" x14ac:dyDescent="0.15">
      <c r="A110" s="101">
        <v>45343</v>
      </c>
      <c r="B110" t="s">
        <v>3468</v>
      </c>
      <c r="C110" t="s">
        <v>3660</v>
      </c>
      <c r="D110" s="90">
        <v>5000</v>
      </c>
      <c r="E110" s="90">
        <f>IF(D110="","",D110+E109)</f>
        <v>35000</v>
      </c>
      <c r="K110" s="90" t="str">
        <f t="shared" si="2"/>
        <v/>
      </c>
    </row>
    <row r="111" spans="1:11" ht="14.25" thickBot="1" x14ac:dyDescent="0.2">
      <c r="A111" s="118"/>
      <c r="B111" s="117"/>
      <c r="C111" s="117"/>
      <c r="D111" s="114"/>
      <c r="E111" s="114" t="str">
        <f t="shared" ref="E111:E112" si="4">IF(D111="","",D111+E110)</f>
        <v/>
      </c>
      <c r="F111" s="117"/>
      <c r="G111" s="118"/>
      <c r="H111" s="117"/>
      <c r="I111" s="117"/>
      <c r="J111" s="114"/>
      <c r="K111" s="114" t="str">
        <f t="shared" si="2"/>
        <v/>
      </c>
    </row>
    <row r="112" spans="1:11" ht="14.25" thickTop="1" x14ac:dyDescent="0.15">
      <c r="A112" s="101" t="s">
        <v>3675</v>
      </c>
      <c r="E112" s="90" t="str">
        <f t="shared" si="4"/>
        <v/>
      </c>
      <c r="K112" s="90" t="str">
        <f t="shared" si="2"/>
        <v/>
      </c>
    </row>
    <row r="113" spans="1:11" x14ac:dyDescent="0.15">
      <c r="A113" s="101">
        <v>45446</v>
      </c>
      <c r="B113" t="s">
        <v>2614</v>
      </c>
      <c r="D113" s="90">
        <v>40000</v>
      </c>
      <c r="E113" s="90">
        <v>40000</v>
      </c>
      <c r="K113" s="90" t="str">
        <f t="shared" ref="K113:K126" si="5">IF(J113="","",J113+K112)</f>
        <v/>
      </c>
    </row>
    <row r="114" spans="1:11" x14ac:dyDescent="0.15">
      <c r="E114" s="90" t="str">
        <f t="shared" ref="E114:E126" si="6">IF(D114="","",D114+E113)</f>
        <v/>
      </c>
      <c r="G114" s="101">
        <v>45453</v>
      </c>
      <c r="H114" t="s">
        <v>409</v>
      </c>
      <c r="J114" s="90">
        <v>40000</v>
      </c>
      <c r="K114" s="90">
        <v>40000</v>
      </c>
    </row>
    <row r="115" spans="1:11" x14ac:dyDescent="0.15">
      <c r="E115" s="90" t="str">
        <f t="shared" si="6"/>
        <v/>
      </c>
      <c r="G115" s="101">
        <v>45545</v>
      </c>
      <c r="H115" t="s">
        <v>694</v>
      </c>
      <c r="J115" s="90">
        <v>5000</v>
      </c>
      <c r="K115" s="90">
        <f t="shared" si="5"/>
        <v>45000</v>
      </c>
    </row>
    <row r="116" spans="1:11" x14ac:dyDescent="0.15">
      <c r="E116" s="90" t="str">
        <f t="shared" si="6"/>
        <v/>
      </c>
      <c r="K116" s="90" t="str">
        <f t="shared" si="5"/>
        <v/>
      </c>
    </row>
    <row r="117" spans="1:11" x14ac:dyDescent="0.15">
      <c r="E117" s="90" t="str">
        <f t="shared" si="6"/>
        <v/>
      </c>
      <c r="K117" s="90" t="str">
        <f t="shared" si="5"/>
        <v/>
      </c>
    </row>
    <row r="118" spans="1:11" x14ac:dyDescent="0.15">
      <c r="E118" s="90" t="str">
        <f t="shared" si="6"/>
        <v/>
      </c>
      <c r="K118" s="90" t="str">
        <f t="shared" si="5"/>
        <v/>
      </c>
    </row>
    <row r="119" spans="1:11" x14ac:dyDescent="0.15">
      <c r="E119" s="90" t="str">
        <f t="shared" si="6"/>
        <v/>
      </c>
      <c r="K119" s="90" t="str">
        <f t="shared" si="5"/>
        <v/>
      </c>
    </row>
    <row r="120" spans="1:11" x14ac:dyDescent="0.15">
      <c r="E120" s="90" t="str">
        <f t="shared" si="6"/>
        <v/>
      </c>
      <c r="K120" s="90" t="str">
        <f t="shared" si="5"/>
        <v/>
      </c>
    </row>
    <row r="121" spans="1:11" x14ac:dyDescent="0.15">
      <c r="E121" s="90" t="str">
        <f t="shared" si="6"/>
        <v/>
      </c>
      <c r="K121" s="90" t="str">
        <f t="shared" si="5"/>
        <v/>
      </c>
    </row>
    <row r="122" spans="1:11" x14ac:dyDescent="0.15">
      <c r="E122" s="90" t="str">
        <f t="shared" si="6"/>
        <v/>
      </c>
      <c r="K122" s="90" t="str">
        <f t="shared" si="5"/>
        <v/>
      </c>
    </row>
    <row r="123" spans="1:11" x14ac:dyDescent="0.15">
      <c r="E123" s="90" t="str">
        <f t="shared" si="6"/>
        <v/>
      </c>
      <c r="K123" s="90" t="str">
        <f t="shared" si="5"/>
        <v/>
      </c>
    </row>
    <row r="124" spans="1:11" x14ac:dyDescent="0.15">
      <c r="E124" s="90" t="str">
        <f t="shared" si="6"/>
        <v/>
      </c>
      <c r="K124" s="90" t="str">
        <f t="shared" si="5"/>
        <v/>
      </c>
    </row>
    <row r="125" spans="1:11" x14ac:dyDescent="0.15">
      <c r="E125" s="90" t="str">
        <f t="shared" si="6"/>
        <v/>
      </c>
      <c r="K125" s="90" t="str">
        <f t="shared" si="5"/>
        <v/>
      </c>
    </row>
    <row r="126" spans="1:11" x14ac:dyDescent="0.15">
      <c r="E126" s="90" t="str">
        <f t="shared" si="6"/>
        <v/>
      </c>
      <c r="K126" s="90" t="str">
        <f t="shared" si="5"/>
        <v/>
      </c>
    </row>
    <row r="127" spans="1:11" x14ac:dyDescent="0.15">
      <c r="E127" s="90" t="str">
        <f t="shared" ref="E127:E190" si="7">IF(D127="","",D127+E126)</f>
        <v/>
      </c>
      <c r="K127" s="90" t="str">
        <f t="shared" ref="K127:K190" si="8">IF(J127="","",J127+K126)</f>
        <v/>
      </c>
    </row>
    <row r="128" spans="1: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ref="E191:E254" si="9">IF(D191="","",D191+E190)</f>
        <v/>
      </c>
      <c r="K191" s="90" t="str">
        <f t="shared" ref="K191:K254" si="10">IF(J191="","",J191+K190)</f>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ref="E255:E318" si="11">IF(D255="","",D255+E254)</f>
        <v/>
      </c>
      <c r="K255" s="90" t="str">
        <f t="shared" ref="K255:K318" si="12">IF(J255="","",J255+K254)</f>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si="11"/>
        <v/>
      </c>
      <c r="K285" s="90" t="str">
        <f t="shared" si="12"/>
        <v/>
      </c>
    </row>
    <row r="286" spans="5:11" x14ac:dyDescent="0.15">
      <c r="E286" s="90" t="str">
        <f t="shared" si="11"/>
        <v/>
      </c>
      <c r="K286" s="90" t="str">
        <f t="shared" si="12"/>
        <v/>
      </c>
    </row>
    <row r="287" spans="5:11" x14ac:dyDescent="0.15">
      <c r="E287" s="90" t="str">
        <f t="shared" si="11"/>
        <v/>
      </c>
      <c r="K287" s="90" t="str">
        <f t="shared" si="12"/>
        <v/>
      </c>
    </row>
    <row r="288" spans="5:11" x14ac:dyDescent="0.15">
      <c r="E288" s="90" t="str">
        <f t="shared" si="11"/>
        <v/>
      </c>
      <c r="K288" s="90" t="str">
        <f t="shared" si="12"/>
        <v/>
      </c>
    </row>
    <row r="289" spans="5:11" x14ac:dyDescent="0.15">
      <c r="E289" s="90" t="str">
        <f t="shared" si="11"/>
        <v/>
      </c>
      <c r="K289" s="90" t="str">
        <f t="shared" si="12"/>
        <v/>
      </c>
    </row>
    <row r="290" spans="5:11" x14ac:dyDescent="0.15">
      <c r="E290" s="90" t="str">
        <f t="shared" si="11"/>
        <v/>
      </c>
      <c r="K290" s="90" t="str">
        <f t="shared" si="12"/>
        <v/>
      </c>
    </row>
    <row r="291" spans="5:11" x14ac:dyDescent="0.15">
      <c r="E291" s="90" t="str">
        <f t="shared" si="11"/>
        <v/>
      </c>
      <c r="K291" s="90" t="str">
        <f t="shared" si="12"/>
        <v/>
      </c>
    </row>
    <row r="292" spans="5:11" x14ac:dyDescent="0.15">
      <c r="E292" s="90" t="str">
        <f t="shared" si="11"/>
        <v/>
      </c>
      <c r="K292" s="90" t="str">
        <f t="shared" si="12"/>
        <v/>
      </c>
    </row>
    <row r="293" spans="5:11" x14ac:dyDescent="0.15">
      <c r="E293" s="90" t="str">
        <f t="shared" si="11"/>
        <v/>
      </c>
      <c r="K293" s="90" t="str">
        <f t="shared" si="12"/>
        <v/>
      </c>
    </row>
    <row r="294" spans="5:11" x14ac:dyDescent="0.15">
      <c r="E294" s="90" t="str">
        <f t="shared" si="11"/>
        <v/>
      </c>
      <c r="K294" s="90" t="str">
        <f t="shared" si="12"/>
        <v/>
      </c>
    </row>
    <row r="295" spans="5:11" x14ac:dyDescent="0.15">
      <c r="E295" s="90" t="str">
        <f t="shared" si="11"/>
        <v/>
      </c>
      <c r="K295" s="90" t="str">
        <f t="shared" si="12"/>
        <v/>
      </c>
    </row>
    <row r="296" spans="5:11" x14ac:dyDescent="0.15">
      <c r="E296" s="90" t="str">
        <f t="shared" si="11"/>
        <v/>
      </c>
      <c r="K296" s="90" t="str">
        <f t="shared" si="12"/>
        <v/>
      </c>
    </row>
    <row r="297" spans="5:11" x14ac:dyDescent="0.15">
      <c r="E297" s="90" t="str">
        <f t="shared" si="11"/>
        <v/>
      </c>
      <c r="K297" s="90" t="str">
        <f t="shared" si="12"/>
        <v/>
      </c>
    </row>
    <row r="298" spans="5:11" x14ac:dyDescent="0.15">
      <c r="E298" s="90" t="str">
        <f t="shared" si="11"/>
        <v/>
      </c>
      <c r="K298" s="90" t="str">
        <f t="shared" si="12"/>
        <v/>
      </c>
    </row>
    <row r="299" spans="5:11" x14ac:dyDescent="0.15">
      <c r="E299" s="90" t="str">
        <f t="shared" si="11"/>
        <v/>
      </c>
      <c r="K299" s="90" t="str">
        <f t="shared" si="12"/>
        <v/>
      </c>
    </row>
    <row r="300" spans="5:11" x14ac:dyDescent="0.15">
      <c r="E300" s="90" t="str">
        <f t="shared" si="11"/>
        <v/>
      </c>
      <c r="K300" s="90" t="str">
        <f t="shared" si="12"/>
        <v/>
      </c>
    </row>
    <row r="301" spans="5:11" x14ac:dyDescent="0.15">
      <c r="E301" s="90" t="str">
        <f t="shared" si="11"/>
        <v/>
      </c>
      <c r="K301" s="90" t="str">
        <f t="shared" si="12"/>
        <v/>
      </c>
    </row>
    <row r="302" spans="5:11" x14ac:dyDescent="0.15">
      <c r="E302" s="90" t="str">
        <f t="shared" si="11"/>
        <v/>
      </c>
      <c r="K302" s="90" t="str">
        <f t="shared" si="12"/>
        <v/>
      </c>
    </row>
    <row r="303" spans="5:11" x14ac:dyDescent="0.15">
      <c r="E303" s="90" t="str">
        <f t="shared" si="11"/>
        <v/>
      </c>
      <c r="K303" s="90" t="str">
        <f t="shared" si="12"/>
        <v/>
      </c>
    </row>
    <row r="304" spans="5:11" x14ac:dyDescent="0.15">
      <c r="E304" s="90" t="str">
        <f t="shared" si="11"/>
        <v/>
      </c>
      <c r="K304" s="90" t="str">
        <f t="shared" si="12"/>
        <v/>
      </c>
    </row>
    <row r="305" spans="5:11" x14ac:dyDescent="0.15">
      <c r="E305" s="90" t="str">
        <f t="shared" si="11"/>
        <v/>
      </c>
      <c r="K305" s="90" t="str">
        <f t="shared" si="12"/>
        <v/>
      </c>
    </row>
    <row r="306" spans="5:11" x14ac:dyDescent="0.15">
      <c r="E306" s="90" t="str">
        <f t="shared" si="11"/>
        <v/>
      </c>
      <c r="K306" s="90" t="str">
        <f t="shared" si="12"/>
        <v/>
      </c>
    </row>
    <row r="307" spans="5:11" x14ac:dyDescent="0.15">
      <c r="E307" s="90" t="str">
        <f t="shared" si="11"/>
        <v/>
      </c>
      <c r="K307" s="90" t="str">
        <f t="shared" si="12"/>
        <v/>
      </c>
    </row>
    <row r="308" spans="5:11" x14ac:dyDescent="0.15">
      <c r="E308" s="90" t="str">
        <f t="shared" si="11"/>
        <v/>
      </c>
      <c r="K308" s="90" t="str">
        <f t="shared" si="12"/>
        <v/>
      </c>
    </row>
    <row r="309" spans="5:11" x14ac:dyDescent="0.15">
      <c r="E309" s="90" t="str">
        <f t="shared" si="11"/>
        <v/>
      </c>
      <c r="K309" s="90" t="str">
        <f t="shared" si="12"/>
        <v/>
      </c>
    </row>
    <row r="310" spans="5:11" x14ac:dyDescent="0.15">
      <c r="E310" s="90" t="str">
        <f t="shared" si="11"/>
        <v/>
      </c>
      <c r="K310" s="90" t="str">
        <f t="shared" si="12"/>
        <v/>
      </c>
    </row>
    <row r="311" spans="5:11" x14ac:dyDescent="0.15">
      <c r="E311" s="90" t="str">
        <f t="shared" si="11"/>
        <v/>
      </c>
      <c r="K311" s="90" t="str">
        <f t="shared" si="12"/>
        <v/>
      </c>
    </row>
    <row r="312" spans="5:11" x14ac:dyDescent="0.15">
      <c r="E312" s="90" t="str">
        <f t="shared" si="11"/>
        <v/>
      </c>
      <c r="K312" s="90" t="str">
        <f t="shared" si="12"/>
        <v/>
      </c>
    </row>
    <row r="313" spans="5:11" x14ac:dyDescent="0.15">
      <c r="E313" s="90" t="str">
        <f t="shared" si="11"/>
        <v/>
      </c>
      <c r="K313" s="90" t="str">
        <f t="shared" si="12"/>
        <v/>
      </c>
    </row>
    <row r="314" spans="5:11" x14ac:dyDescent="0.15">
      <c r="E314" s="90" t="str">
        <f t="shared" si="11"/>
        <v/>
      </c>
      <c r="K314" s="90" t="str">
        <f t="shared" si="12"/>
        <v/>
      </c>
    </row>
    <row r="315" spans="5:11" x14ac:dyDescent="0.15">
      <c r="E315" s="90" t="str">
        <f t="shared" si="11"/>
        <v/>
      </c>
      <c r="K315" s="90" t="str">
        <f t="shared" si="12"/>
        <v/>
      </c>
    </row>
    <row r="316" spans="5:11" x14ac:dyDescent="0.15">
      <c r="E316" s="90" t="str">
        <f t="shared" si="11"/>
        <v/>
      </c>
      <c r="K316" s="90" t="str">
        <f t="shared" si="12"/>
        <v/>
      </c>
    </row>
    <row r="317" spans="5:11" x14ac:dyDescent="0.15">
      <c r="E317" s="90" t="str">
        <f t="shared" si="11"/>
        <v/>
      </c>
      <c r="K317" s="90" t="str">
        <f t="shared" si="12"/>
        <v/>
      </c>
    </row>
    <row r="318" spans="5:11" x14ac:dyDescent="0.15">
      <c r="E318" s="90" t="str">
        <f t="shared" si="11"/>
        <v/>
      </c>
      <c r="K318" s="90" t="str">
        <f t="shared" si="12"/>
        <v/>
      </c>
    </row>
    <row r="319" spans="5:11" x14ac:dyDescent="0.15">
      <c r="E319" s="90" t="str">
        <f t="shared" ref="E319:E378" si="13">IF(D319="","",D319+E318)</f>
        <v/>
      </c>
      <c r="K319" s="90" t="str">
        <f t="shared" ref="K319:K382" si="14">IF(J319="","",J319+K318)</f>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E345" s="90" t="str">
        <f t="shared" si="13"/>
        <v/>
      </c>
      <c r="K345" s="90" t="str">
        <f t="shared" si="14"/>
        <v/>
      </c>
    </row>
    <row r="346" spans="5:11" x14ac:dyDescent="0.15">
      <c r="E346" s="90" t="str">
        <f t="shared" si="13"/>
        <v/>
      </c>
      <c r="K346" s="90" t="str">
        <f t="shared" si="14"/>
        <v/>
      </c>
    </row>
    <row r="347" spans="5:11" x14ac:dyDescent="0.15">
      <c r="E347" s="90" t="str">
        <f t="shared" si="13"/>
        <v/>
      </c>
      <c r="K347" s="90" t="str">
        <f t="shared" si="14"/>
        <v/>
      </c>
    </row>
    <row r="348" spans="5:11" x14ac:dyDescent="0.15">
      <c r="E348" s="90" t="str">
        <f t="shared" si="13"/>
        <v/>
      </c>
      <c r="K348" s="90" t="str">
        <f t="shared" si="14"/>
        <v/>
      </c>
    </row>
    <row r="349" spans="5:11" x14ac:dyDescent="0.15">
      <c r="E349" s="90" t="str">
        <f t="shared" si="13"/>
        <v/>
      </c>
      <c r="K349" s="90" t="str">
        <f t="shared" si="14"/>
        <v/>
      </c>
    </row>
    <row r="350" spans="5:11" x14ac:dyDescent="0.15">
      <c r="E350" s="90" t="str">
        <f t="shared" si="13"/>
        <v/>
      </c>
      <c r="K350" s="90" t="str">
        <f t="shared" si="14"/>
        <v/>
      </c>
    </row>
    <row r="351" spans="5:11" x14ac:dyDescent="0.15">
      <c r="E351" s="90" t="str">
        <f t="shared" si="13"/>
        <v/>
      </c>
      <c r="K351" s="90" t="str">
        <f t="shared" si="14"/>
        <v/>
      </c>
    </row>
    <row r="352" spans="5:11" x14ac:dyDescent="0.15">
      <c r="E352" s="90" t="str">
        <f t="shared" si="13"/>
        <v/>
      </c>
      <c r="K352" s="90" t="str">
        <f t="shared" si="14"/>
        <v/>
      </c>
    </row>
    <row r="353" spans="5:11" x14ac:dyDescent="0.15">
      <c r="E353" s="90" t="str">
        <f t="shared" si="13"/>
        <v/>
      </c>
      <c r="K353" s="90" t="str">
        <f t="shared" si="14"/>
        <v/>
      </c>
    </row>
    <row r="354" spans="5:11" x14ac:dyDescent="0.15">
      <c r="E354" s="90" t="str">
        <f t="shared" si="13"/>
        <v/>
      </c>
      <c r="K354" s="90" t="str">
        <f t="shared" si="14"/>
        <v/>
      </c>
    </row>
    <row r="355" spans="5:11" x14ac:dyDescent="0.15">
      <c r="E355" s="90" t="str">
        <f t="shared" si="13"/>
        <v/>
      </c>
      <c r="K355" s="90" t="str">
        <f t="shared" si="14"/>
        <v/>
      </c>
    </row>
    <row r="356" spans="5:11" x14ac:dyDescent="0.15">
      <c r="E356" s="90" t="str">
        <f t="shared" si="13"/>
        <v/>
      </c>
      <c r="K356" s="90" t="str">
        <f t="shared" si="14"/>
        <v/>
      </c>
    </row>
    <row r="357" spans="5:11" x14ac:dyDescent="0.15">
      <c r="E357" s="90" t="str">
        <f t="shared" si="13"/>
        <v/>
      </c>
      <c r="K357" s="90" t="str">
        <f t="shared" si="14"/>
        <v/>
      </c>
    </row>
    <row r="358" spans="5:11" x14ac:dyDescent="0.15">
      <c r="E358" s="90" t="str">
        <f t="shared" si="13"/>
        <v/>
      </c>
      <c r="K358" s="90" t="str">
        <f t="shared" si="14"/>
        <v/>
      </c>
    </row>
    <row r="359" spans="5:11" x14ac:dyDescent="0.15">
      <c r="E359" s="90" t="str">
        <f t="shared" si="13"/>
        <v/>
      </c>
      <c r="K359" s="90" t="str">
        <f t="shared" si="14"/>
        <v/>
      </c>
    </row>
    <row r="360" spans="5:11" x14ac:dyDescent="0.15">
      <c r="E360" s="90" t="str">
        <f t="shared" si="13"/>
        <v/>
      </c>
      <c r="K360" s="90" t="str">
        <f t="shared" si="14"/>
        <v/>
      </c>
    </row>
    <row r="361" spans="5:11" x14ac:dyDescent="0.15">
      <c r="E361" s="90" t="str">
        <f t="shared" si="13"/>
        <v/>
      </c>
      <c r="K361" s="90" t="str">
        <f t="shared" si="14"/>
        <v/>
      </c>
    </row>
    <row r="362" spans="5:11" x14ac:dyDescent="0.15">
      <c r="E362" s="90" t="str">
        <f t="shared" si="13"/>
        <v/>
      </c>
      <c r="K362" s="90" t="str">
        <f t="shared" si="14"/>
        <v/>
      </c>
    </row>
    <row r="363" spans="5:11" x14ac:dyDescent="0.15">
      <c r="E363" s="90" t="str">
        <f t="shared" si="13"/>
        <v/>
      </c>
      <c r="K363" s="90" t="str">
        <f t="shared" si="14"/>
        <v/>
      </c>
    </row>
    <row r="364" spans="5:11" x14ac:dyDescent="0.15">
      <c r="E364" s="90" t="str">
        <f t="shared" si="13"/>
        <v/>
      </c>
      <c r="K364" s="90" t="str">
        <f t="shared" si="14"/>
        <v/>
      </c>
    </row>
    <row r="365" spans="5:11" x14ac:dyDescent="0.15">
      <c r="E365" s="90" t="str">
        <f t="shared" si="13"/>
        <v/>
      </c>
      <c r="K365" s="90" t="str">
        <f t="shared" si="14"/>
        <v/>
      </c>
    </row>
    <row r="366" spans="5:11" x14ac:dyDescent="0.15">
      <c r="E366" s="90" t="str">
        <f t="shared" si="13"/>
        <v/>
      </c>
      <c r="K366" s="90" t="str">
        <f t="shared" si="14"/>
        <v/>
      </c>
    </row>
    <row r="367" spans="5:11" x14ac:dyDescent="0.15">
      <c r="E367" s="90" t="str">
        <f t="shared" si="13"/>
        <v/>
      </c>
      <c r="K367" s="90" t="str">
        <f t="shared" si="14"/>
        <v/>
      </c>
    </row>
    <row r="368" spans="5:11" x14ac:dyDescent="0.15">
      <c r="E368" s="90" t="str">
        <f t="shared" si="13"/>
        <v/>
      </c>
      <c r="K368" s="90" t="str">
        <f t="shared" si="14"/>
        <v/>
      </c>
    </row>
    <row r="369" spans="5:11" x14ac:dyDescent="0.15">
      <c r="E369" s="90" t="str">
        <f t="shared" si="13"/>
        <v/>
      </c>
      <c r="K369" s="90" t="str">
        <f t="shared" si="14"/>
        <v/>
      </c>
    </row>
    <row r="370" spans="5:11" x14ac:dyDescent="0.15">
      <c r="E370" s="90" t="str">
        <f t="shared" si="13"/>
        <v/>
      </c>
      <c r="K370" s="90" t="str">
        <f t="shared" si="14"/>
        <v/>
      </c>
    </row>
    <row r="371" spans="5:11" x14ac:dyDescent="0.15">
      <c r="E371" s="90" t="str">
        <f t="shared" si="13"/>
        <v/>
      </c>
      <c r="K371" s="90" t="str">
        <f t="shared" si="14"/>
        <v/>
      </c>
    </row>
    <row r="372" spans="5:11" x14ac:dyDescent="0.15">
      <c r="E372" s="90" t="str">
        <f t="shared" si="13"/>
        <v/>
      </c>
      <c r="K372" s="90" t="str">
        <f t="shared" si="14"/>
        <v/>
      </c>
    </row>
    <row r="373" spans="5:11" x14ac:dyDescent="0.15">
      <c r="E373" s="90" t="str">
        <f t="shared" si="13"/>
        <v/>
      </c>
      <c r="K373" s="90" t="str">
        <f t="shared" si="14"/>
        <v/>
      </c>
    </row>
    <row r="374" spans="5:11" x14ac:dyDescent="0.15">
      <c r="E374" s="90" t="str">
        <f t="shared" si="13"/>
        <v/>
      </c>
      <c r="K374" s="90" t="str">
        <f t="shared" si="14"/>
        <v/>
      </c>
    </row>
    <row r="375" spans="5:11" x14ac:dyDescent="0.15">
      <c r="E375" s="90" t="str">
        <f t="shared" si="13"/>
        <v/>
      </c>
      <c r="K375" s="90" t="str">
        <f t="shared" si="14"/>
        <v/>
      </c>
    </row>
    <row r="376" spans="5:11" x14ac:dyDescent="0.15">
      <c r="E376" s="90" t="str">
        <f t="shared" si="13"/>
        <v/>
      </c>
      <c r="K376" s="90" t="str">
        <f t="shared" si="14"/>
        <v/>
      </c>
    </row>
    <row r="377" spans="5:11" x14ac:dyDescent="0.15">
      <c r="E377" s="90" t="str">
        <f t="shared" si="13"/>
        <v/>
      </c>
      <c r="K377" s="90" t="str">
        <f t="shared" si="14"/>
        <v/>
      </c>
    </row>
    <row r="378" spans="5:11" x14ac:dyDescent="0.15">
      <c r="E378" s="90" t="str">
        <f t="shared" si="13"/>
        <v/>
      </c>
      <c r="K378" s="90" t="str">
        <f t="shared" si="14"/>
        <v/>
      </c>
    </row>
    <row r="379" spans="5:11" x14ac:dyDescent="0.15">
      <c r="K379" s="90" t="str">
        <f t="shared" si="14"/>
        <v/>
      </c>
    </row>
    <row r="380" spans="5:11" x14ac:dyDescent="0.15">
      <c r="K380" s="90" t="str">
        <f t="shared" si="14"/>
        <v/>
      </c>
    </row>
    <row r="381" spans="5:11" x14ac:dyDescent="0.15">
      <c r="K381" s="90" t="str">
        <f t="shared" si="14"/>
        <v/>
      </c>
    </row>
    <row r="382" spans="5:11" x14ac:dyDescent="0.15">
      <c r="K382" s="90" t="str">
        <f t="shared" si="14"/>
        <v/>
      </c>
    </row>
    <row r="383" spans="5:11" x14ac:dyDescent="0.15">
      <c r="K383" s="90" t="str">
        <f t="shared" ref="K383:K446" si="15">IF(J383="","",J383+K382)</f>
        <v/>
      </c>
    </row>
    <row r="384" spans="5: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si="15"/>
        <v/>
      </c>
    </row>
    <row r="414" spans="11:11" x14ac:dyDescent="0.15">
      <c r="K414" s="90" t="str">
        <f t="shared" si="15"/>
        <v/>
      </c>
    </row>
    <row r="415" spans="11:11" x14ac:dyDescent="0.15">
      <c r="K415" s="90" t="str">
        <f t="shared" si="15"/>
        <v/>
      </c>
    </row>
    <row r="416" spans="11:11" x14ac:dyDescent="0.15">
      <c r="K416" s="90" t="str">
        <f t="shared" si="15"/>
        <v/>
      </c>
    </row>
    <row r="417" spans="11:11" x14ac:dyDescent="0.15">
      <c r="K417" s="90" t="str">
        <f t="shared" si="15"/>
        <v/>
      </c>
    </row>
    <row r="418" spans="11:11" x14ac:dyDescent="0.15">
      <c r="K418" s="90" t="str">
        <f t="shared" si="15"/>
        <v/>
      </c>
    </row>
    <row r="419" spans="11:11" x14ac:dyDescent="0.15">
      <c r="K419" s="90" t="str">
        <f t="shared" si="15"/>
        <v/>
      </c>
    </row>
    <row r="420" spans="11:11" x14ac:dyDescent="0.15">
      <c r="K420" s="90" t="str">
        <f t="shared" si="15"/>
        <v/>
      </c>
    </row>
    <row r="421" spans="11:11" x14ac:dyDescent="0.15">
      <c r="K421" s="90" t="str">
        <f t="shared" si="15"/>
        <v/>
      </c>
    </row>
    <row r="422" spans="11:11" x14ac:dyDescent="0.15">
      <c r="K422" s="90" t="str">
        <f t="shared" si="15"/>
        <v/>
      </c>
    </row>
    <row r="423" spans="11:11" x14ac:dyDescent="0.15">
      <c r="K423" s="90" t="str">
        <f t="shared" si="15"/>
        <v/>
      </c>
    </row>
    <row r="424" spans="11:11" x14ac:dyDescent="0.15">
      <c r="K424" s="90" t="str">
        <f t="shared" si="15"/>
        <v/>
      </c>
    </row>
    <row r="425" spans="11:11" x14ac:dyDescent="0.15">
      <c r="K425" s="90" t="str">
        <f t="shared" si="15"/>
        <v/>
      </c>
    </row>
    <row r="426" spans="11:11" x14ac:dyDescent="0.15">
      <c r="K426" s="90" t="str">
        <f t="shared" si="15"/>
        <v/>
      </c>
    </row>
    <row r="427" spans="11:11" x14ac:dyDescent="0.15">
      <c r="K427" s="90" t="str">
        <f t="shared" si="15"/>
        <v/>
      </c>
    </row>
    <row r="428" spans="11:11" x14ac:dyDescent="0.15">
      <c r="K428" s="90" t="str">
        <f t="shared" si="15"/>
        <v/>
      </c>
    </row>
    <row r="429" spans="11:11" x14ac:dyDescent="0.15">
      <c r="K429" s="90" t="str">
        <f t="shared" si="15"/>
        <v/>
      </c>
    </row>
    <row r="430" spans="11:11" x14ac:dyDescent="0.15">
      <c r="K430" s="90" t="str">
        <f t="shared" si="15"/>
        <v/>
      </c>
    </row>
    <row r="431" spans="11:11" x14ac:dyDescent="0.15">
      <c r="K431" s="90" t="str">
        <f t="shared" si="15"/>
        <v/>
      </c>
    </row>
    <row r="432" spans="11:11" x14ac:dyDescent="0.15">
      <c r="K432" s="90" t="str">
        <f t="shared" si="15"/>
        <v/>
      </c>
    </row>
    <row r="433" spans="11:11" x14ac:dyDescent="0.15">
      <c r="K433" s="90" t="str">
        <f t="shared" si="15"/>
        <v/>
      </c>
    </row>
    <row r="434" spans="11:11" x14ac:dyDescent="0.15">
      <c r="K434" s="90" t="str">
        <f t="shared" si="15"/>
        <v/>
      </c>
    </row>
    <row r="435" spans="11:11" x14ac:dyDescent="0.15">
      <c r="K435" s="90" t="str">
        <f t="shared" si="15"/>
        <v/>
      </c>
    </row>
    <row r="436" spans="11:11" x14ac:dyDescent="0.15">
      <c r="K436" s="90" t="str">
        <f t="shared" si="15"/>
        <v/>
      </c>
    </row>
    <row r="437" spans="11:11" x14ac:dyDescent="0.15">
      <c r="K437" s="90" t="str">
        <f t="shared" si="15"/>
        <v/>
      </c>
    </row>
    <row r="438" spans="11:11" x14ac:dyDescent="0.15">
      <c r="K438" s="90" t="str">
        <f t="shared" si="15"/>
        <v/>
      </c>
    </row>
    <row r="439" spans="11:11" x14ac:dyDescent="0.15">
      <c r="K439" s="90" t="str">
        <f t="shared" si="15"/>
        <v/>
      </c>
    </row>
    <row r="440" spans="11:11" x14ac:dyDescent="0.15">
      <c r="K440" s="90" t="str">
        <f t="shared" si="15"/>
        <v/>
      </c>
    </row>
    <row r="441" spans="11:11" x14ac:dyDescent="0.15">
      <c r="K441" s="90" t="str">
        <f t="shared" si="15"/>
        <v/>
      </c>
    </row>
    <row r="442" spans="11:11" x14ac:dyDescent="0.15">
      <c r="K442" s="90" t="str">
        <f t="shared" si="15"/>
        <v/>
      </c>
    </row>
    <row r="443" spans="11:11" x14ac:dyDescent="0.15">
      <c r="K443" s="90" t="str">
        <f t="shared" si="15"/>
        <v/>
      </c>
    </row>
    <row r="444" spans="11:11" x14ac:dyDescent="0.15">
      <c r="K444" s="90" t="str">
        <f t="shared" si="15"/>
        <v/>
      </c>
    </row>
    <row r="445" spans="11:11" x14ac:dyDescent="0.15">
      <c r="K445" s="90" t="str">
        <f t="shared" si="15"/>
        <v/>
      </c>
    </row>
    <row r="446" spans="11:11" x14ac:dyDescent="0.15">
      <c r="K446" s="90" t="str">
        <f t="shared" si="15"/>
        <v/>
      </c>
    </row>
    <row r="447" spans="11:11" x14ac:dyDescent="0.15">
      <c r="K447" s="90" t="str">
        <f t="shared" ref="K447:K458" si="16">IF(J447="","",J447+K446)</f>
        <v/>
      </c>
    </row>
    <row r="448" spans="11:11" x14ac:dyDescent="0.15">
      <c r="K448" s="90" t="str">
        <f t="shared" si="16"/>
        <v/>
      </c>
    </row>
    <row r="449" spans="11:11" x14ac:dyDescent="0.15">
      <c r="K449" s="90" t="str">
        <f t="shared" si="16"/>
        <v/>
      </c>
    </row>
    <row r="450" spans="11:11" x14ac:dyDescent="0.15">
      <c r="K450" s="90" t="str">
        <f t="shared" si="16"/>
        <v/>
      </c>
    </row>
    <row r="451" spans="11:11" x14ac:dyDescent="0.15">
      <c r="K451" s="90" t="str">
        <f t="shared" si="16"/>
        <v/>
      </c>
    </row>
    <row r="452" spans="11:11" x14ac:dyDescent="0.15">
      <c r="K452" s="90" t="str">
        <f t="shared" si="16"/>
        <v/>
      </c>
    </row>
    <row r="453" spans="11:11" x14ac:dyDescent="0.15">
      <c r="K453" s="90" t="str">
        <f t="shared" si="16"/>
        <v/>
      </c>
    </row>
    <row r="454" spans="11:11" x14ac:dyDescent="0.15">
      <c r="K454" s="90" t="str">
        <f t="shared" si="16"/>
        <v/>
      </c>
    </row>
    <row r="455" spans="11:11" x14ac:dyDescent="0.15">
      <c r="K455" s="90" t="str">
        <f t="shared" si="16"/>
        <v/>
      </c>
    </row>
    <row r="456" spans="11:11" x14ac:dyDescent="0.15">
      <c r="K456" s="90" t="str">
        <f t="shared" si="16"/>
        <v/>
      </c>
    </row>
    <row r="457" spans="11:11" x14ac:dyDescent="0.15">
      <c r="K457" s="90" t="str">
        <f t="shared" si="16"/>
        <v/>
      </c>
    </row>
    <row r="458" spans="11:11" x14ac:dyDescent="0.15">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83" sqref="E8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84</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95" t="s">
        <v>390</v>
      </c>
      <c r="B5" s="1496"/>
      <c r="C5" s="1496"/>
      <c r="D5" s="1496"/>
      <c r="E5" s="1497"/>
      <c r="G5" s="1495" t="s">
        <v>769</v>
      </c>
      <c r="H5" s="1496"/>
      <c r="I5" s="1496"/>
      <c r="J5" s="1496"/>
      <c r="K5" s="1497"/>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5" t="s">
        <v>3287</v>
      </c>
      <c r="B73" s="916"/>
      <c r="C73" s="916"/>
      <c r="D73" s="853"/>
      <c r="E73" s="853"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3531</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3675</v>
      </c>
      <c r="B81" s="2"/>
      <c r="C81" s="2"/>
      <c r="D81" s="113"/>
      <c r="E81" s="113" t="str">
        <f t="shared" si="5"/>
        <v/>
      </c>
      <c r="K81" s="90" t="str">
        <f t="shared" si="4"/>
        <v/>
      </c>
    </row>
    <row r="82" spans="1:11" x14ac:dyDescent="0.15">
      <c r="A82" s="120">
        <v>45523</v>
      </c>
      <c r="B82" s="2"/>
      <c r="C82" s="2" t="s">
        <v>2966</v>
      </c>
      <c r="D82" s="113">
        <v>1000</v>
      </c>
      <c r="E82" s="113">
        <v>1000</v>
      </c>
      <c r="K82" s="90" t="str">
        <f t="shared" si="4"/>
        <v/>
      </c>
    </row>
    <row r="83" spans="1:11" x14ac:dyDescent="0.15">
      <c r="A83" s="120">
        <v>45705</v>
      </c>
      <c r="B83" s="2"/>
      <c r="C83" s="2" t="s">
        <v>2966</v>
      </c>
      <c r="D83" s="113">
        <v>5913</v>
      </c>
      <c r="E83" s="113">
        <f t="shared" si="5"/>
        <v>6913</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E109" sqref="E109"/>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113</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98" t="s">
        <v>397</v>
      </c>
      <c r="B6" s="1499"/>
      <c r="C6" s="1499"/>
      <c r="D6" s="1499"/>
      <c r="E6" s="1500"/>
      <c r="G6" s="1501" t="s">
        <v>2458</v>
      </c>
      <c r="H6" s="1502"/>
      <c r="I6" s="1502"/>
      <c r="J6" s="1502"/>
      <c r="K6" s="1503"/>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3214</v>
      </c>
      <c r="C93" t="s">
        <v>3215</v>
      </c>
      <c r="D93" s="90">
        <v>30000</v>
      </c>
      <c r="E93" s="90">
        <f t="shared" si="3"/>
        <v>63000</v>
      </c>
      <c r="K93" s="90" t="str">
        <f t="shared" si="4"/>
        <v/>
      </c>
    </row>
    <row r="94" spans="1:11" x14ac:dyDescent="0.15">
      <c r="A94" s="101">
        <v>44637</v>
      </c>
      <c r="B94" t="s">
        <v>409</v>
      </c>
      <c r="C94" t="s">
        <v>3322</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5" t="s">
        <v>3287</v>
      </c>
      <c r="B96" s="916"/>
      <c r="C96" s="916"/>
      <c r="D96" s="853"/>
      <c r="E96" s="853" t="str">
        <f t="shared" si="3"/>
        <v/>
      </c>
      <c r="F96" s="916"/>
      <c r="G96" s="915"/>
      <c r="H96" s="916"/>
      <c r="I96" s="916"/>
      <c r="J96" s="853"/>
      <c r="K96" s="853" t="str">
        <f t="shared" si="4"/>
        <v/>
      </c>
    </row>
    <row r="97" spans="1:11" x14ac:dyDescent="0.15">
      <c r="A97" s="101">
        <v>44692</v>
      </c>
      <c r="B97" s="2" t="s">
        <v>3191</v>
      </c>
      <c r="C97" s="2" t="s">
        <v>3502</v>
      </c>
      <c r="D97" s="90">
        <v>200000</v>
      </c>
      <c r="E97" s="90">
        <f>IF(D97="","",D97)</f>
        <v>200000</v>
      </c>
      <c r="K97" s="90" t="str">
        <f t="shared" si="4"/>
        <v/>
      </c>
    </row>
    <row r="98" spans="1:11" x14ac:dyDescent="0.15">
      <c r="A98" s="101">
        <v>44900</v>
      </c>
      <c r="B98" s="2" t="s">
        <v>3471</v>
      </c>
      <c r="C98" t="s">
        <v>3496</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3531</v>
      </c>
      <c r="E100" s="90" t="str">
        <f>IF(D100="","",D100+E99)</f>
        <v/>
      </c>
      <c r="K100" s="90" t="str">
        <f t="shared" si="4"/>
        <v/>
      </c>
    </row>
    <row r="101" spans="1:11" x14ac:dyDescent="0.15">
      <c r="A101" s="101">
        <v>45056</v>
      </c>
      <c r="B101" t="s">
        <v>409</v>
      </c>
      <c r="C101" t="s">
        <v>3646</v>
      </c>
      <c r="D101" s="90">
        <v>432863</v>
      </c>
      <c r="E101" s="90">
        <f>IF(D101="","",D101)</f>
        <v>432863</v>
      </c>
      <c r="K101" s="90" t="str">
        <f t="shared" si="4"/>
        <v/>
      </c>
    </row>
    <row r="102" spans="1:11" x14ac:dyDescent="0.15">
      <c r="A102" s="101">
        <v>45056</v>
      </c>
      <c r="B102" t="s">
        <v>409</v>
      </c>
      <c r="C102" t="s">
        <v>3647</v>
      </c>
      <c r="D102" s="90">
        <v>313983</v>
      </c>
      <c r="E102" s="90">
        <f t="shared" si="3"/>
        <v>746846</v>
      </c>
      <c r="K102" s="90" t="str">
        <f t="shared" si="4"/>
        <v/>
      </c>
    </row>
    <row r="103" spans="1:11" x14ac:dyDescent="0.15">
      <c r="A103" s="101">
        <v>45224</v>
      </c>
      <c r="B103" t="s">
        <v>146</v>
      </c>
      <c r="C103" t="s">
        <v>3653</v>
      </c>
      <c r="D103" s="90">
        <v>20500</v>
      </c>
      <c r="E103" s="90">
        <f t="shared" si="3"/>
        <v>767346</v>
      </c>
      <c r="K103" s="90" t="str">
        <f t="shared" si="4"/>
        <v/>
      </c>
    </row>
    <row r="104" spans="1:11" x14ac:dyDescent="0.15">
      <c r="A104" s="101">
        <v>45308</v>
      </c>
      <c r="B104" t="s">
        <v>77</v>
      </c>
      <c r="C104" t="s">
        <v>3655</v>
      </c>
      <c r="D104" s="90">
        <v>200000</v>
      </c>
      <c r="E104" s="90">
        <f t="shared" si="3"/>
        <v>967346</v>
      </c>
      <c r="K104" s="90" t="str">
        <f t="shared" si="4"/>
        <v/>
      </c>
    </row>
    <row r="105" spans="1:11" x14ac:dyDescent="0.15">
      <c r="A105" s="101">
        <v>45376</v>
      </c>
      <c r="B105" t="s">
        <v>409</v>
      </c>
      <c r="C105" t="s">
        <v>3646</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3675</v>
      </c>
      <c r="E107" s="90" t="str">
        <f t="shared" si="3"/>
        <v/>
      </c>
      <c r="K107" s="90" t="str">
        <f t="shared" si="4"/>
        <v/>
      </c>
    </row>
    <row r="108" spans="1:11" x14ac:dyDescent="0.15">
      <c r="A108" s="101">
        <v>45429</v>
      </c>
      <c r="B108" t="s">
        <v>2614</v>
      </c>
      <c r="C108" t="s">
        <v>3851</v>
      </c>
      <c r="D108" s="90">
        <v>489783</v>
      </c>
      <c r="E108" s="90">
        <v>489783</v>
      </c>
      <c r="K108" s="90" t="str">
        <f t="shared" si="4"/>
        <v/>
      </c>
    </row>
    <row r="109" spans="1:11" x14ac:dyDescent="0.15">
      <c r="A109" s="101">
        <v>45602</v>
      </c>
      <c r="B109" t="s">
        <v>2977</v>
      </c>
      <c r="C109" t="s">
        <v>3859</v>
      </c>
      <c r="D109" s="90">
        <v>29856</v>
      </c>
      <c r="E109" s="90">
        <f t="shared" si="3"/>
        <v>519639</v>
      </c>
      <c r="K109" s="90" t="str">
        <f t="shared" si="4"/>
        <v/>
      </c>
    </row>
    <row r="110" spans="1:11" x14ac:dyDescent="0.15">
      <c r="A110" s="101">
        <v>45609</v>
      </c>
      <c r="B110" t="s">
        <v>2977</v>
      </c>
      <c r="C110" t="s">
        <v>3860</v>
      </c>
      <c r="D110" s="90">
        <v>64200</v>
      </c>
      <c r="E110" s="90">
        <f t="shared" si="3"/>
        <v>583839</v>
      </c>
      <c r="K110" s="90" t="str">
        <f t="shared" si="4"/>
        <v/>
      </c>
    </row>
    <row r="111" spans="1:11" x14ac:dyDescent="0.15">
      <c r="A111" s="101">
        <v>45687</v>
      </c>
      <c r="B111" t="s">
        <v>1509</v>
      </c>
      <c r="C111" t="s">
        <v>3865</v>
      </c>
      <c r="D111" s="90">
        <v>200000</v>
      </c>
      <c r="E111" s="90">
        <f t="shared" si="3"/>
        <v>783839</v>
      </c>
      <c r="K111" s="90" t="str">
        <f t="shared" si="4"/>
        <v/>
      </c>
    </row>
    <row r="112" spans="1:11" x14ac:dyDescent="0.15">
      <c r="A112" s="101">
        <v>45728</v>
      </c>
      <c r="B112" t="s">
        <v>1509</v>
      </c>
      <c r="C112" t="s">
        <v>3865</v>
      </c>
      <c r="D112" s="90">
        <v>100000</v>
      </c>
      <c r="E112" s="90">
        <f t="shared" si="3"/>
        <v>883839</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9" activePane="bottomLeft" state="frozen"/>
      <selection pane="bottomLeft" activeCell="K85" sqref="K85"/>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91</v>
      </c>
      <c r="C2" s="754" t="s">
        <v>2467</v>
      </c>
      <c r="D2" s="2"/>
      <c r="E2"/>
      <c r="G2" s="652">
        <v>221</v>
      </c>
      <c r="H2" s="725" t="s">
        <v>2468</v>
      </c>
      <c r="J2"/>
      <c r="K2"/>
    </row>
    <row r="3" spans="1:14" x14ac:dyDescent="0.15">
      <c r="A3" s="725" t="s">
        <v>2469</v>
      </c>
      <c r="B3" s="726">
        <v>85</v>
      </c>
      <c r="C3" s="723"/>
      <c r="D3" s="2"/>
      <c r="E3"/>
      <c r="G3" s="652">
        <v>222</v>
      </c>
      <c r="H3" s="725" t="s">
        <v>2469</v>
      </c>
      <c r="J3"/>
      <c r="K3"/>
    </row>
    <row r="4" spans="1:14" ht="15" customHeight="1" x14ac:dyDescent="0.15">
      <c r="D4" s="90">
        <f>SUM(D8:D95)</f>
        <v>3450000</v>
      </c>
      <c r="M4">
        <v>70</v>
      </c>
      <c r="N4">
        <v>70</v>
      </c>
    </row>
    <row r="5" spans="1:14" x14ac:dyDescent="0.15">
      <c r="A5" s="1498" t="s">
        <v>398</v>
      </c>
      <c r="B5" s="1499"/>
      <c r="C5" s="1499"/>
      <c r="D5" s="1499"/>
      <c r="E5" s="1500"/>
      <c r="G5" s="1498" t="s">
        <v>2470</v>
      </c>
      <c r="H5" s="1499"/>
      <c r="I5" s="1499"/>
      <c r="J5" s="1499"/>
      <c r="K5" s="1500"/>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3"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3253</v>
      </c>
      <c r="E71" s="90" t="str">
        <f t="shared" si="10"/>
        <v/>
      </c>
      <c r="K71" s="90" t="str">
        <f t="shared" si="11"/>
        <v/>
      </c>
    </row>
    <row r="72" spans="1:11" x14ac:dyDescent="0.15">
      <c r="A72" s="101">
        <v>44847</v>
      </c>
      <c r="B72" t="s">
        <v>548</v>
      </c>
      <c r="C72" t="s">
        <v>3497</v>
      </c>
      <c r="D72" s="90">
        <v>50000</v>
      </c>
      <c r="E72" s="90">
        <f>IF(D72="","",D72)</f>
        <v>50000</v>
      </c>
      <c r="K72" s="90" t="str">
        <f t="shared" si="11"/>
        <v/>
      </c>
    </row>
    <row r="73" spans="1:11" x14ac:dyDescent="0.15">
      <c r="A73" s="101">
        <v>44847</v>
      </c>
      <c r="B73" t="s">
        <v>548</v>
      </c>
      <c r="C73" t="s">
        <v>3498</v>
      </c>
      <c r="D73" s="90">
        <v>50000</v>
      </c>
      <c r="E73" s="90">
        <f t="shared" ref="E73:E85" si="12">IF(D73="","",D73+E72)</f>
        <v>100000</v>
      </c>
      <c r="K73" s="90" t="str">
        <f t="shared" si="11"/>
        <v/>
      </c>
    </row>
    <row r="74" spans="1:11" x14ac:dyDescent="0.15">
      <c r="A74" s="101">
        <v>44847</v>
      </c>
      <c r="B74" t="s">
        <v>548</v>
      </c>
      <c r="C74" t="s">
        <v>3499</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3531</v>
      </c>
      <c r="E77" s="90" t="str">
        <f t="shared" si="12"/>
        <v/>
      </c>
      <c r="K77" s="90" t="str">
        <f t="shared" si="11"/>
        <v/>
      </c>
    </row>
    <row r="78" spans="1:11" x14ac:dyDescent="0.15">
      <c r="A78" s="101">
        <v>45077</v>
      </c>
      <c r="B78" t="s">
        <v>729</v>
      </c>
      <c r="C78" t="s">
        <v>3648</v>
      </c>
      <c r="D78" s="90">
        <v>200000</v>
      </c>
      <c r="E78" s="90">
        <f>IF(D78="","",D78)</f>
        <v>200000</v>
      </c>
      <c r="K78" s="90" t="str">
        <f t="shared" si="11"/>
        <v/>
      </c>
    </row>
    <row r="79" spans="1:11" x14ac:dyDescent="0.15">
      <c r="A79" s="101">
        <v>45189</v>
      </c>
      <c r="B79" t="s">
        <v>729</v>
      </c>
      <c r="C79" t="s">
        <v>3651</v>
      </c>
      <c r="D79" s="90">
        <v>200000</v>
      </c>
      <c r="E79" s="90">
        <f t="shared" si="12"/>
        <v>400000</v>
      </c>
      <c r="K79" s="90" t="str">
        <f t="shared" ref="K79:K142" si="13">IF(J79="","",J79+K78)</f>
        <v/>
      </c>
    </row>
    <row r="80" spans="1:11" x14ac:dyDescent="0.15">
      <c r="A80" s="101">
        <v>45189</v>
      </c>
      <c r="B80" t="s">
        <v>729</v>
      </c>
      <c r="C80" t="s">
        <v>3652</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3675</v>
      </c>
      <c r="E83" s="90" t="str">
        <f t="shared" si="12"/>
        <v/>
      </c>
      <c r="K83" s="90" t="str">
        <f t="shared" si="13"/>
        <v/>
      </c>
    </row>
    <row r="84" spans="1:11" x14ac:dyDescent="0.15">
      <c r="A84" s="101">
        <v>45413</v>
      </c>
      <c r="B84" t="s">
        <v>548</v>
      </c>
      <c r="C84" t="s">
        <v>3847</v>
      </c>
      <c r="D84" s="90">
        <v>200000</v>
      </c>
      <c r="E84" s="90">
        <v>200000</v>
      </c>
      <c r="G84" s="101">
        <v>45413</v>
      </c>
      <c r="H84" t="s">
        <v>548</v>
      </c>
      <c r="I84" t="s">
        <v>3846</v>
      </c>
      <c r="J84" s="90">
        <v>100000</v>
      </c>
      <c r="K84" s="90">
        <v>100000</v>
      </c>
    </row>
    <row r="85" spans="1:11" x14ac:dyDescent="0.15">
      <c r="A85" s="101">
        <v>45413</v>
      </c>
      <c r="B85" t="s">
        <v>548</v>
      </c>
      <c r="C85" t="s">
        <v>3848</v>
      </c>
      <c r="D85" s="90">
        <v>80000</v>
      </c>
      <c r="E85" s="90">
        <f t="shared" si="12"/>
        <v>280000</v>
      </c>
      <c r="K85" s="90" t="str">
        <f t="shared" si="13"/>
        <v/>
      </c>
    </row>
    <row r="86" spans="1:11" x14ac:dyDescent="0.15">
      <c r="A86" s="101">
        <v>45413</v>
      </c>
      <c r="B86" t="s">
        <v>548</v>
      </c>
      <c r="C86" t="s">
        <v>3849</v>
      </c>
      <c r="D86" s="90">
        <v>50000</v>
      </c>
      <c r="E86" s="90">
        <f t="shared" ref="E86:E149" si="14">IF(D86="","",D86+E85)</f>
        <v>330000</v>
      </c>
      <c r="K86" s="90" t="str">
        <f t="shared" si="13"/>
        <v/>
      </c>
    </row>
    <row r="87" spans="1:11" x14ac:dyDescent="0.15">
      <c r="A87" s="101">
        <v>45413</v>
      </c>
      <c r="B87" t="s">
        <v>548</v>
      </c>
      <c r="C87" t="s">
        <v>3850</v>
      </c>
      <c r="D87" s="90">
        <v>50000</v>
      </c>
      <c r="E87" s="90">
        <f t="shared" si="14"/>
        <v>380000</v>
      </c>
      <c r="K87" s="90" t="str">
        <f t="shared" si="13"/>
        <v/>
      </c>
    </row>
    <row r="88" spans="1:11" x14ac:dyDescent="0.15">
      <c r="A88" s="101">
        <v>45532</v>
      </c>
      <c r="B88" t="s">
        <v>548</v>
      </c>
      <c r="C88" t="s">
        <v>3854</v>
      </c>
      <c r="D88" s="90">
        <v>30000</v>
      </c>
      <c r="E88" s="90">
        <f t="shared" si="14"/>
        <v>410000</v>
      </c>
      <c r="K88" s="90" t="str">
        <f t="shared" si="13"/>
        <v/>
      </c>
    </row>
    <row r="89" spans="1:11" x14ac:dyDescent="0.15">
      <c r="A89" s="101">
        <v>45532</v>
      </c>
      <c r="B89" t="s">
        <v>548</v>
      </c>
      <c r="C89" t="s">
        <v>3855</v>
      </c>
      <c r="D89" s="90">
        <v>20000</v>
      </c>
      <c r="E89" s="90">
        <f t="shared" si="14"/>
        <v>430000</v>
      </c>
      <c r="K89" s="90" t="str">
        <f t="shared" si="13"/>
        <v/>
      </c>
    </row>
    <row r="90" spans="1:11" x14ac:dyDescent="0.15">
      <c r="A90" s="101">
        <v>45545</v>
      </c>
      <c r="B90" t="s">
        <v>548</v>
      </c>
      <c r="C90" t="s">
        <v>3857</v>
      </c>
      <c r="D90" s="90">
        <v>100000</v>
      </c>
      <c r="E90" s="90">
        <f t="shared" si="14"/>
        <v>530000</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92"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3670</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3441</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37" activePane="bottomLeft" state="frozen"/>
      <selection pane="bottomLeft" activeCell="C161" sqref="C161"/>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159</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95" t="s">
        <v>399</v>
      </c>
      <c r="B6" s="1496"/>
      <c r="C6" s="1496"/>
      <c r="D6" s="1496"/>
      <c r="E6" s="1497"/>
      <c r="G6" s="1495" t="s">
        <v>770</v>
      </c>
      <c r="H6" s="1496"/>
      <c r="I6" s="1496"/>
      <c r="J6" s="1496"/>
      <c r="K6" s="1497"/>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3"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3337</v>
      </c>
      <c r="E120" s="90" t="str">
        <f t="shared" si="5"/>
        <v/>
      </c>
      <c r="K120" s="90" t="str">
        <f t="shared" si="6"/>
        <v/>
      </c>
    </row>
    <row r="121" spans="1:11" x14ac:dyDescent="0.15">
      <c r="A121" s="101">
        <v>44666</v>
      </c>
      <c r="C121" t="s">
        <v>3500</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3531</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3675</v>
      </c>
      <c r="E143" s="90" t="str">
        <f t="shared" si="5"/>
        <v/>
      </c>
      <c r="K143" s="90" t="str">
        <f t="shared" si="6"/>
        <v/>
      </c>
    </row>
    <row r="144" spans="1:11" x14ac:dyDescent="0.15">
      <c r="A144" s="101">
        <v>45397</v>
      </c>
      <c r="C144" t="s">
        <v>3844</v>
      </c>
      <c r="D144" s="90">
        <v>440</v>
      </c>
      <c r="E144" s="90">
        <v>440</v>
      </c>
      <c r="K144" s="90" t="str">
        <f t="shared" si="6"/>
        <v/>
      </c>
    </row>
    <row r="145" spans="1:11" x14ac:dyDescent="0.15">
      <c r="A145" s="101">
        <v>45413</v>
      </c>
      <c r="C145" t="s">
        <v>2734</v>
      </c>
      <c r="D145" s="90">
        <v>220</v>
      </c>
      <c r="E145" s="90">
        <f t="shared" ref="E145:E208" si="7">IF(D145="","",D145+E144)</f>
        <v>660</v>
      </c>
      <c r="K145" s="90" t="str">
        <f t="shared" ref="K145:K208" si="8">IF(J145="","",J145+K144)</f>
        <v/>
      </c>
    </row>
    <row r="146" spans="1:11" x14ac:dyDescent="0.15">
      <c r="A146" s="101">
        <v>45413</v>
      </c>
      <c r="C146" t="s">
        <v>2734</v>
      </c>
      <c r="D146" s="90">
        <v>220</v>
      </c>
      <c r="E146" s="90">
        <f t="shared" si="7"/>
        <v>880</v>
      </c>
      <c r="K146" s="90" t="str">
        <f t="shared" si="8"/>
        <v/>
      </c>
    </row>
    <row r="147" spans="1:11" x14ac:dyDescent="0.15">
      <c r="A147" s="101">
        <v>45413</v>
      </c>
      <c r="C147" t="s">
        <v>2734</v>
      </c>
      <c r="D147" s="90">
        <v>880</v>
      </c>
      <c r="E147" s="90">
        <f t="shared" si="7"/>
        <v>1760</v>
      </c>
      <c r="K147" s="90" t="str">
        <f t="shared" si="8"/>
        <v/>
      </c>
    </row>
    <row r="148" spans="1:11" x14ac:dyDescent="0.15">
      <c r="A148" s="101">
        <v>45429</v>
      </c>
      <c r="C148" t="s">
        <v>2734</v>
      </c>
      <c r="D148" s="90">
        <v>440</v>
      </c>
      <c r="E148" s="90">
        <f t="shared" si="7"/>
        <v>2200</v>
      </c>
      <c r="K148" s="90" t="str">
        <f t="shared" si="8"/>
        <v/>
      </c>
    </row>
    <row r="149" spans="1:11" x14ac:dyDescent="0.15">
      <c r="A149" s="101">
        <v>45532</v>
      </c>
      <c r="C149" t="s">
        <v>2734</v>
      </c>
      <c r="D149" s="90">
        <v>440</v>
      </c>
      <c r="E149" s="90">
        <f t="shared" si="7"/>
        <v>2640</v>
      </c>
      <c r="K149" s="90" t="str">
        <f t="shared" si="8"/>
        <v/>
      </c>
    </row>
    <row r="150" spans="1:11" x14ac:dyDescent="0.15">
      <c r="A150" s="101">
        <v>45532</v>
      </c>
      <c r="C150" t="s">
        <v>2734</v>
      </c>
      <c r="D150" s="90">
        <v>275</v>
      </c>
      <c r="E150" s="90">
        <f t="shared" si="7"/>
        <v>2915</v>
      </c>
      <c r="K150" s="90" t="str">
        <f t="shared" si="8"/>
        <v/>
      </c>
    </row>
    <row r="151" spans="1:11" x14ac:dyDescent="0.15">
      <c r="A151" s="101">
        <v>45545</v>
      </c>
      <c r="C151" t="s">
        <v>2734</v>
      </c>
      <c r="D151" s="90">
        <v>275</v>
      </c>
      <c r="E151" s="90">
        <f t="shared" si="7"/>
        <v>3190</v>
      </c>
      <c r="K151" s="90" t="str">
        <f t="shared" si="8"/>
        <v/>
      </c>
    </row>
    <row r="152" spans="1:11" x14ac:dyDescent="0.15">
      <c r="A152" s="101">
        <v>45545</v>
      </c>
      <c r="C152" t="s">
        <v>2734</v>
      </c>
      <c r="D152" s="90">
        <v>220</v>
      </c>
      <c r="E152" s="90">
        <f t="shared" si="7"/>
        <v>3410</v>
      </c>
      <c r="K152" s="90" t="str">
        <f t="shared" si="8"/>
        <v/>
      </c>
    </row>
    <row r="153" spans="1:11" x14ac:dyDescent="0.15">
      <c r="A153" s="101">
        <v>45602</v>
      </c>
      <c r="C153" t="s">
        <v>2734</v>
      </c>
      <c r="D153" s="90">
        <v>110</v>
      </c>
      <c r="E153" s="90">
        <f t="shared" si="7"/>
        <v>3520</v>
      </c>
      <c r="K153" s="90" t="str">
        <f t="shared" si="8"/>
        <v/>
      </c>
    </row>
    <row r="154" spans="1:11" x14ac:dyDescent="0.15">
      <c r="A154" s="101">
        <v>45608</v>
      </c>
      <c r="C154" t="s">
        <v>2734</v>
      </c>
      <c r="D154" s="90">
        <v>770</v>
      </c>
      <c r="E154" s="90">
        <f t="shared" si="7"/>
        <v>4290</v>
      </c>
      <c r="K154" s="90" t="str">
        <f t="shared" si="8"/>
        <v/>
      </c>
    </row>
    <row r="155" spans="1:11" x14ac:dyDescent="0.15">
      <c r="A155" s="101">
        <v>45609</v>
      </c>
      <c r="C155" t="s">
        <v>2734</v>
      </c>
      <c r="D155" s="90">
        <v>220</v>
      </c>
      <c r="E155" s="90">
        <f t="shared" si="7"/>
        <v>4510</v>
      </c>
      <c r="K155" s="90" t="str">
        <f t="shared" si="8"/>
        <v/>
      </c>
    </row>
    <row r="156" spans="1:11" x14ac:dyDescent="0.15">
      <c r="A156" s="101">
        <v>45687</v>
      </c>
      <c r="C156" t="s">
        <v>2734</v>
      </c>
      <c r="D156" s="90">
        <v>440</v>
      </c>
      <c r="E156" s="90">
        <f t="shared" si="7"/>
        <v>4950</v>
      </c>
      <c r="K156" s="90" t="str">
        <f t="shared" si="8"/>
        <v/>
      </c>
    </row>
    <row r="157" spans="1:11" x14ac:dyDescent="0.15">
      <c r="A157" s="101">
        <v>45728</v>
      </c>
      <c r="C157" t="s">
        <v>2734</v>
      </c>
      <c r="D157" s="90">
        <v>440</v>
      </c>
      <c r="E157" s="90">
        <f t="shared" si="7"/>
        <v>5390</v>
      </c>
      <c r="K157" s="90" t="str">
        <f t="shared" si="8"/>
        <v/>
      </c>
    </row>
    <row r="158" spans="1:11" x14ac:dyDescent="0.15">
      <c r="A158" s="101">
        <v>45741</v>
      </c>
      <c r="C158" t="s">
        <v>2734</v>
      </c>
      <c r="D158" s="90">
        <v>440</v>
      </c>
      <c r="E158" s="90">
        <f t="shared" si="7"/>
        <v>5830</v>
      </c>
      <c r="K158" s="90" t="str">
        <f t="shared" si="8"/>
        <v/>
      </c>
    </row>
    <row r="159" spans="1:11" x14ac:dyDescent="0.15">
      <c r="E159" s="90" t="str">
        <f t="shared" si="7"/>
        <v/>
      </c>
      <c r="K159" s="90" t="str">
        <f t="shared" si="8"/>
        <v/>
      </c>
    </row>
    <row r="160" spans="1: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938B-3EB0-409D-8CF6-AD28F16A00F0}">
  <sheetPr codeName="Sheet23">
    <tabColor theme="8" tint="0.39997558519241921"/>
  </sheetPr>
  <dimension ref="A1:XFA551"/>
  <sheetViews>
    <sheetView workbookViewId="0">
      <pane ySplit="5" topLeftCell="A6" activePane="bottomLeft" state="frozen"/>
      <selection pane="bottomLeft" activeCell="E25" sqref="E25"/>
    </sheetView>
  </sheetViews>
  <sheetFormatPr defaultRowHeight="13.5" x14ac:dyDescent="0.15"/>
  <cols>
    <col min="1" max="1" width="10.75" customWidth="1"/>
    <col min="2" max="2" width="10.875" style="1322" customWidth="1"/>
    <col min="3" max="3" width="13.5" style="101" customWidth="1"/>
    <col min="4" max="4" width="21.625" style="101" customWidth="1"/>
    <col min="5" max="5" width="12.875" customWidth="1"/>
    <col min="6" max="6" width="15.375" style="763" customWidth="1"/>
    <col min="7" max="7" width="12.875" style="90" customWidth="1"/>
    <col min="8" max="8" width="1.25" customWidth="1"/>
    <col min="9" max="9" width="13.5" style="101" customWidth="1"/>
    <col min="10" max="10" width="21.625" style="101" customWidth="1"/>
    <col min="11" max="11" width="12.875" customWidth="1"/>
    <col min="12" max="12" width="12.75" style="90" customWidth="1"/>
    <col min="13" max="13" width="12" hidden="1" customWidth="1"/>
    <col min="14" max="14" width="0.125" hidden="1" customWidth="1"/>
  </cols>
  <sheetData>
    <row r="1" spans="1:1023 1025:2047 2049:3071 3073:4095 4097:5119 5121:6143 6145:7167 7169:8191 8193:9215 9217:10239 10241:11263 11265:12287 12289:13311 13313:14335 14337:15359 15361:16381" s="2" customFormat="1" ht="21" customHeight="1" x14ac:dyDescent="0.15">
      <c r="A1" s="1318" t="s">
        <v>2444</v>
      </c>
      <c r="B1" s="1323"/>
      <c r="C1" s="120"/>
      <c r="E1" s="723"/>
      <c r="G1" s="723"/>
      <c r="I1" s="121"/>
      <c r="K1" s="723"/>
      <c r="M1" s="723"/>
      <c r="O1" s="723"/>
      <c r="Q1" s="723"/>
      <c r="S1" s="723"/>
      <c r="U1" s="723"/>
      <c r="W1" s="723"/>
      <c r="Y1" s="723"/>
      <c r="AA1" s="723"/>
      <c r="AC1" s="723"/>
      <c r="AE1" s="723"/>
      <c r="AG1" s="723"/>
      <c r="AI1" s="723"/>
      <c r="AK1" s="723"/>
      <c r="AM1" s="723"/>
      <c r="AO1" s="723"/>
      <c r="AQ1" s="723"/>
      <c r="AS1" s="723"/>
      <c r="AU1" s="723"/>
      <c r="AW1" s="723"/>
      <c r="AY1" s="723"/>
      <c r="BA1" s="723"/>
      <c r="BC1" s="723"/>
      <c r="BE1" s="723"/>
      <c r="BG1" s="723"/>
      <c r="BI1" s="723"/>
      <c r="BK1" s="723"/>
      <c r="BM1" s="723"/>
      <c r="BO1" s="723"/>
      <c r="BQ1" s="723"/>
      <c r="BS1" s="723"/>
      <c r="BU1" s="723"/>
      <c r="BW1" s="723"/>
      <c r="BY1" s="723"/>
      <c r="CA1" s="723"/>
      <c r="CC1" s="723"/>
      <c r="CE1" s="723"/>
      <c r="CG1" s="723"/>
      <c r="CI1" s="723"/>
      <c r="CK1" s="723"/>
      <c r="CM1" s="723"/>
      <c r="CO1" s="723"/>
      <c r="CQ1" s="723"/>
      <c r="CS1" s="723"/>
      <c r="CU1" s="723"/>
      <c r="CW1" s="723"/>
      <c r="CY1" s="723"/>
      <c r="DA1" s="723"/>
      <c r="DC1" s="723"/>
      <c r="DE1" s="723"/>
      <c r="DG1" s="723"/>
      <c r="DI1" s="723"/>
      <c r="DK1" s="723"/>
      <c r="DM1" s="723"/>
      <c r="DO1" s="723"/>
      <c r="DQ1" s="723"/>
      <c r="DS1" s="723"/>
      <c r="DU1" s="723"/>
      <c r="DW1" s="723"/>
      <c r="DY1" s="723"/>
      <c r="EA1" s="723"/>
      <c r="EC1" s="723"/>
      <c r="EE1" s="723"/>
      <c r="EG1" s="723"/>
      <c r="EI1" s="723"/>
      <c r="EK1" s="723"/>
      <c r="EM1" s="723"/>
      <c r="EO1" s="723"/>
      <c r="EQ1" s="723"/>
      <c r="ES1" s="723"/>
      <c r="EU1" s="723"/>
      <c r="EW1" s="723"/>
      <c r="EY1" s="723"/>
      <c r="FA1" s="723"/>
      <c r="FC1" s="723"/>
      <c r="FE1" s="723"/>
      <c r="FG1" s="723"/>
      <c r="FI1" s="723"/>
      <c r="FK1" s="723"/>
      <c r="FM1" s="723"/>
      <c r="FO1" s="723"/>
      <c r="FQ1" s="723"/>
      <c r="FS1" s="723"/>
      <c r="FU1" s="723"/>
      <c r="FW1" s="723"/>
      <c r="FY1" s="723"/>
      <c r="GA1" s="723"/>
      <c r="GC1" s="723"/>
      <c r="GE1" s="723"/>
      <c r="GG1" s="723"/>
      <c r="GI1" s="723"/>
      <c r="GK1" s="723"/>
      <c r="GM1" s="723"/>
      <c r="GO1" s="723"/>
      <c r="GQ1" s="723"/>
      <c r="GS1" s="723"/>
      <c r="GU1" s="723"/>
      <c r="GW1" s="723"/>
      <c r="GY1" s="723"/>
      <c r="HA1" s="723"/>
      <c r="HC1" s="723"/>
      <c r="HE1" s="723"/>
      <c r="HG1" s="723"/>
      <c r="HI1" s="723"/>
      <c r="HK1" s="723"/>
      <c r="HM1" s="723"/>
      <c r="HO1" s="723"/>
      <c r="HQ1" s="723"/>
      <c r="HS1" s="723"/>
      <c r="HU1" s="723"/>
      <c r="HW1" s="723"/>
      <c r="HY1" s="723"/>
      <c r="IA1" s="723"/>
      <c r="IC1" s="723"/>
      <c r="IE1" s="723"/>
      <c r="IG1" s="723"/>
      <c r="II1" s="723"/>
      <c r="IK1" s="723"/>
      <c r="IM1" s="723"/>
      <c r="IO1" s="723"/>
      <c r="IQ1" s="723"/>
      <c r="IS1" s="723"/>
      <c r="IU1" s="723"/>
      <c r="IW1" s="723"/>
      <c r="IY1" s="723"/>
      <c r="JA1" s="723"/>
      <c r="JC1" s="723"/>
      <c r="JE1" s="723"/>
      <c r="JG1" s="723"/>
      <c r="JI1" s="723"/>
      <c r="JK1" s="723"/>
      <c r="JM1" s="723"/>
      <c r="JO1" s="723"/>
      <c r="JQ1" s="723"/>
      <c r="JS1" s="723"/>
      <c r="JU1" s="723"/>
      <c r="JW1" s="723"/>
      <c r="JY1" s="723"/>
      <c r="KA1" s="723"/>
      <c r="KC1" s="723"/>
      <c r="KE1" s="723"/>
      <c r="KG1" s="723"/>
      <c r="KI1" s="723"/>
      <c r="KK1" s="723"/>
      <c r="KM1" s="723"/>
      <c r="KO1" s="723"/>
      <c r="KQ1" s="723"/>
      <c r="KS1" s="723"/>
      <c r="KU1" s="723"/>
      <c r="KW1" s="723"/>
      <c r="KY1" s="723"/>
      <c r="LA1" s="723"/>
      <c r="LC1" s="723"/>
      <c r="LE1" s="723"/>
      <c r="LG1" s="723"/>
      <c r="LI1" s="723"/>
      <c r="LK1" s="723"/>
      <c r="LM1" s="723"/>
      <c r="LO1" s="723"/>
      <c r="LQ1" s="723"/>
      <c r="LS1" s="723"/>
      <c r="LU1" s="723"/>
      <c r="LW1" s="723"/>
      <c r="LY1" s="723"/>
      <c r="MA1" s="723"/>
      <c r="MC1" s="723"/>
      <c r="ME1" s="723"/>
      <c r="MG1" s="723"/>
      <c r="MI1" s="723"/>
      <c r="MK1" s="723"/>
      <c r="MM1" s="723"/>
      <c r="MO1" s="723"/>
      <c r="MQ1" s="723"/>
      <c r="MS1" s="723"/>
      <c r="MU1" s="723"/>
      <c r="MW1" s="723"/>
      <c r="MY1" s="723"/>
      <c r="NA1" s="723"/>
      <c r="NC1" s="723"/>
      <c r="NE1" s="723"/>
      <c r="NG1" s="723"/>
      <c r="NI1" s="723"/>
      <c r="NK1" s="723"/>
      <c r="NM1" s="723"/>
      <c r="NO1" s="723"/>
      <c r="NQ1" s="723"/>
      <c r="NS1" s="723"/>
      <c r="NU1" s="723"/>
      <c r="NW1" s="723"/>
      <c r="NY1" s="723"/>
      <c r="OA1" s="723"/>
      <c r="OC1" s="723"/>
      <c r="OE1" s="723"/>
      <c r="OG1" s="723"/>
      <c r="OI1" s="723"/>
      <c r="OK1" s="723"/>
      <c r="OM1" s="723"/>
      <c r="OO1" s="723"/>
      <c r="OQ1" s="723"/>
      <c r="OS1" s="723"/>
      <c r="OU1" s="723"/>
      <c r="OW1" s="723"/>
      <c r="OY1" s="723"/>
      <c r="PA1" s="723"/>
      <c r="PC1" s="723"/>
      <c r="PE1" s="723"/>
      <c r="PG1" s="723"/>
      <c r="PI1" s="723"/>
      <c r="PK1" s="723"/>
      <c r="PM1" s="723"/>
      <c r="PO1" s="723"/>
      <c r="PQ1" s="723"/>
      <c r="PS1" s="723"/>
      <c r="PU1" s="723"/>
      <c r="PW1" s="723"/>
      <c r="PY1" s="723"/>
      <c r="QA1" s="723"/>
      <c r="QC1" s="723"/>
      <c r="QE1" s="723"/>
      <c r="QG1" s="723"/>
      <c r="QI1" s="723"/>
      <c r="QK1" s="723"/>
      <c r="QM1" s="723"/>
      <c r="QO1" s="723"/>
      <c r="QQ1" s="723"/>
      <c r="QS1" s="723"/>
      <c r="QU1" s="723"/>
      <c r="QW1" s="723"/>
      <c r="QY1" s="723"/>
      <c r="RA1" s="723"/>
      <c r="RC1" s="723"/>
      <c r="RE1" s="723"/>
      <c r="RG1" s="723"/>
      <c r="RI1" s="723"/>
      <c r="RK1" s="723"/>
      <c r="RM1" s="723"/>
      <c r="RO1" s="723"/>
      <c r="RQ1" s="723"/>
      <c r="RS1" s="723"/>
      <c r="RU1" s="723"/>
      <c r="RW1" s="723"/>
      <c r="RY1" s="723"/>
      <c r="SA1" s="723"/>
      <c r="SC1" s="723"/>
      <c r="SE1" s="723"/>
      <c r="SG1" s="723"/>
      <c r="SI1" s="723"/>
      <c r="SK1" s="723"/>
      <c r="SM1" s="723"/>
      <c r="SO1" s="723"/>
      <c r="SQ1" s="723"/>
      <c r="SS1" s="723"/>
      <c r="SU1" s="723"/>
      <c r="SW1" s="723"/>
      <c r="SY1" s="723"/>
      <c r="TA1" s="723"/>
      <c r="TC1" s="723"/>
      <c r="TE1" s="723"/>
      <c r="TG1" s="723"/>
      <c r="TI1" s="723"/>
      <c r="TK1" s="723"/>
      <c r="TM1" s="723"/>
      <c r="TO1" s="723"/>
      <c r="TQ1" s="723"/>
      <c r="TS1" s="723"/>
      <c r="TU1" s="723"/>
      <c r="TW1" s="723"/>
      <c r="TY1" s="723"/>
      <c r="UA1" s="723"/>
      <c r="UC1" s="723"/>
      <c r="UE1" s="723"/>
      <c r="UG1" s="723"/>
      <c r="UI1" s="723"/>
      <c r="UK1" s="723"/>
      <c r="UM1" s="723"/>
      <c r="UO1" s="723"/>
      <c r="UQ1" s="723"/>
      <c r="US1" s="723"/>
      <c r="UU1" s="723"/>
      <c r="UW1" s="723"/>
      <c r="UY1" s="723"/>
      <c r="VA1" s="723"/>
      <c r="VC1" s="723"/>
      <c r="VE1" s="723"/>
      <c r="VG1" s="723"/>
      <c r="VI1" s="723"/>
      <c r="VK1" s="723"/>
      <c r="VM1" s="723"/>
      <c r="VO1" s="723"/>
      <c r="VQ1" s="723"/>
      <c r="VS1" s="723"/>
      <c r="VU1" s="723"/>
      <c r="VW1" s="723"/>
      <c r="VY1" s="723"/>
      <c r="WA1" s="723"/>
      <c r="WC1" s="723"/>
      <c r="WE1" s="723"/>
      <c r="WG1" s="723"/>
      <c r="WI1" s="723"/>
      <c r="WK1" s="723"/>
      <c r="WM1" s="723"/>
      <c r="WO1" s="723"/>
      <c r="WQ1" s="723"/>
      <c r="WS1" s="723"/>
      <c r="WU1" s="723"/>
      <c r="WW1" s="723"/>
      <c r="WY1" s="723"/>
      <c r="XA1" s="723"/>
      <c r="XC1" s="723"/>
      <c r="XE1" s="723"/>
      <c r="XG1" s="723"/>
      <c r="XI1" s="723"/>
      <c r="XK1" s="723"/>
      <c r="XM1" s="723"/>
      <c r="XO1" s="723"/>
      <c r="XQ1" s="723"/>
      <c r="XS1" s="723"/>
      <c r="XU1" s="723"/>
      <c r="XW1" s="723"/>
      <c r="XY1" s="723"/>
      <c r="YA1" s="723"/>
      <c r="YC1" s="723"/>
      <c r="YE1" s="723"/>
      <c r="YG1" s="723"/>
      <c r="YI1" s="723"/>
      <c r="YK1" s="723"/>
      <c r="YM1" s="723"/>
      <c r="YO1" s="723"/>
      <c r="YQ1" s="723"/>
      <c r="YS1" s="723"/>
      <c r="YU1" s="723"/>
      <c r="YW1" s="723"/>
      <c r="YY1" s="723"/>
      <c r="ZA1" s="723"/>
      <c r="ZC1" s="723"/>
      <c r="ZE1" s="723"/>
      <c r="ZG1" s="723"/>
      <c r="ZI1" s="723"/>
      <c r="ZK1" s="723"/>
      <c r="ZM1" s="723"/>
      <c r="ZO1" s="723"/>
      <c r="ZQ1" s="723"/>
      <c r="ZS1" s="723"/>
      <c r="ZU1" s="723"/>
      <c r="ZW1" s="723"/>
      <c r="ZY1" s="723"/>
      <c r="AAA1" s="723"/>
      <c r="AAC1" s="723"/>
      <c r="AAE1" s="723"/>
      <c r="AAG1" s="723"/>
      <c r="AAI1" s="723"/>
      <c r="AAK1" s="723"/>
      <c r="AAM1" s="723"/>
      <c r="AAO1" s="723"/>
      <c r="AAQ1" s="723"/>
      <c r="AAS1" s="723"/>
      <c r="AAU1" s="723"/>
      <c r="AAW1" s="723"/>
      <c r="AAY1" s="723"/>
      <c r="ABA1" s="723"/>
      <c r="ABC1" s="723"/>
      <c r="ABE1" s="723"/>
      <c r="ABG1" s="723"/>
      <c r="ABI1" s="723"/>
      <c r="ABK1" s="723"/>
      <c r="ABM1" s="723"/>
      <c r="ABO1" s="723"/>
      <c r="ABQ1" s="723"/>
      <c r="ABS1" s="723"/>
      <c r="ABU1" s="723"/>
      <c r="ABW1" s="723"/>
      <c r="ABY1" s="723"/>
      <c r="ACA1" s="723"/>
      <c r="ACC1" s="723"/>
      <c r="ACE1" s="723"/>
      <c r="ACG1" s="723"/>
      <c r="ACI1" s="723"/>
      <c r="ACK1" s="723"/>
      <c r="ACM1" s="723"/>
      <c r="ACO1" s="723"/>
      <c r="ACQ1" s="723"/>
      <c r="ACS1" s="723"/>
      <c r="ACU1" s="723"/>
      <c r="ACW1" s="723"/>
      <c r="ACY1" s="723"/>
      <c r="ADA1" s="723"/>
      <c r="ADC1" s="723"/>
      <c r="ADE1" s="723"/>
      <c r="ADG1" s="723"/>
      <c r="ADI1" s="723"/>
      <c r="ADK1" s="723"/>
      <c r="ADM1" s="723"/>
      <c r="ADO1" s="723"/>
      <c r="ADQ1" s="723"/>
      <c r="ADS1" s="723"/>
      <c r="ADU1" s="723"/>
      <c r="ADW1" s="723"/>
      <c r="ADY1" s="723"/>
      <c r="AEA1" s="723"/>
      <c r="AEC1" s="723"/>
      <c r="AEE1" s="723"/>
      <c r="AEG1" s="723"/>
      <c r="AEI1" s="723"/>
      <c r="AEK1" s="723"/>
      <c r="AEM1" s="723"/>
      <c r="AEO1" s="723"/>
      <c r="AEQ1" s="723"/>
      <c r="AES1" s="723"/>
      <c r="AEU1" s="723"/>
      <c r="AEW1" s="723"/>
      <c r="AEY1" s="723"/>
      <c r="AFA1" s="723"/>
      <c r="AFC1" s="723"/>
      <c r="AFE1" s="723"/>
      <c r="AFG1" s="723"/>
      <c r="AFI1" s="723"/>
      <c r="AFK1" s="723"/>
      <c r="AFM1" s="723"/>
      <c r="AFO1" s="723"/>
      <c r="AFQ1" s="723"/>
      <c r="AFS1" s="723"/>
      <c r="AFU1" s="723"/>
      <c r="AFW1" s="723"/>
      <c r="AFY1" s="723"/>
      <c r="AGA1" s="723"/>
      <c r="AGC1" s="723"/>
      <c r="AGE1" s="723"/>
      <c r="AGG1" s="723"/>
      <c r="AGI1" s="723"/>
      <c r="AGK1" s="723"/>
      <c r="AGM1" s="723"/>
      <c r="AGO1" s="723"/>
      <c r="AGQ1" s="723"/>
      <c r="AGS1" s="723"/>
      <c r="AGU1" s="723"/>
      <c r="AGW1" s="723"/>
      <c r="AGY1" s="723"/>
      <c r="AHA1" s="723"/>
      <c r="AHC1" s="723"/>
      <c r="AHE1" s="723"/>
      <c r="AHG1" s="723"/>
      <c r="AHI1" s="723"/>
      <c r="AHK1" s="723"/>
      <c r="AHM1" s="723"/>
      <c r="AHO1" s="723"/>
      <c r="AHQ1" s="723"/>
      <c r="AHS1" s="723"/>
      <c r="AHU1" s="723"/>
      <c r="AHW1" s="723"/>
      <c r="AHY1" s="723"/>
      <c r="AIA1" s="723"/>
      <c r="AIC1" s="723"/>
      <c r="AIE1" s="723"/>
      <c r="AIG1" s="723"/>
      <c r="AII1" s="723"/>
      <c r="AIK1" s="723"/>
      <c r="AIM1" s="723"/>
      <c r="AIO1" s="723"/>
      <c r="AIQ1" s="723"/>
      <c r="AIS1" s="723"/>
      <c r="AIU1" s="723"/>
      <c r="AIW1" s="723"/>
      <c r="AIY1" s="723"/>
      <c r="AJA1" s="723"/>
      <c r="AJC1" s="723"/>
      <c r="AJE1" s="723"/>
      <c r="AJG1" s="723"/>
      <c r="AJI1" s="723"/>
      <c r="AJK1" s="723"/>
      <c r="AJM1" s="723"/>
      <c r="AJO1" s="723"/>
      <c r="AJQ1" s="723"/>
      <c r="AJS1" s="723"/>
      <c r="AJU1" s="723"/>
      <c r="AJW1" s="723"/>
      <c r="AJY1" s="723"/>
      <c r="AKA1" s="723"/>
      <c r="AKC1" s="723"/>
      <c r="AKE1" s="723"/>
      <c r="AKG1" s="723"/>
      <c r="AKI1" s="723"/>
      <c r="AKK1" s="723"/>
      <c r="AKM1" s="723"/>
      <c r="AKO1" s="723"/>
      <c r="AKQ1" s="723"/>
      <c r="AKS1" s="723"/>
      <c r="AKU1" s="723"/>
      <c r="AKW1" s="723"/>
      <c r="AKY1" s="723"/>
      <c r="ALA1" s="723"/>
      <c r="ALC1" s="723"/>
      <c r="ALE1" s="723"/>
      <c r="ALG1" s="723"/>
      <c r="ALI1" s="723"/>
      <c r="ALK1" s="723"/>
      <c r="ALM1" s="723"/>
      <c r="ALO1" s="723"/>
      <c r="ALQ1" s="723"/>
      <c r="ALS1" s="723"/>
      <c r="ALU1" s="723"/>
      <c r="ALW1" s="723"/>
      <c r="ALY1" s="723"/>
      <c r="AMA1" s="723"/>
      <c r="AMC1" s="723"/>
      <c r="AME1" s="723"/>
      <c r="AMG1" s="723"/>
      <c r="AMI1" s="723"/>
      <c r="AMK1" s="723"/>
      <c r="AMM1" s="723"/>
      <c r="AMO1" s="723"/>
      <c r="AMQ1" s="723"/>
      <c r="AMS1" s="723"/>
      <c r="AMU1" s="723"/>
      <c r="AMW1" s="723"/>
      <c r="AMY1" s="723"/>
      <c r="ANA1" s="723"/>
      <c r="ANC1" s="723"/>
      <c r="ANE1" s="723"/>
      <c r="ANG1" s="723"/>
      <c r="ANI1" s="723"/>
      <c r="ANK1" s="723"/>
      <c r="ANM1" s="723"/>
      <c r="ANO1" s="723"/>
      <c r="ANQ1" s="723"/>
      <c r="ANS1" s="723"/>
      <c r="ANU1" s="723"/>
      <c r="ANW1" s="723"/>
      <c r="ANY1" s="723"/>
      <c r="AOA1" s="723"/>
      <c r="AOC1" s="723"/>
      <c r="AOE1" s="723"/>
      <c r="AOG1" s="723"/>
      <c r="AOI1" s="723"/>
      <c r="AOK1" s="723"/>
      <c r="AOM1" s="723"/>
      <c r="AOO1" s="723"/>
      <c r="AOQ1" s="723"/>
      <c r="AOS1" s="723"/>
      <c r="AOU1" s="723"/>
      <c r="AOW1" s="723"/>
      <c r="AOY1" s="723"/>
      <c r="APA1" s="723"/>
      <c r="APC1" s="723"/>
      <c r="APE1" s="723"/>
      <c r="APG1" s="723"/>
      <c r="API1" s="723"/>
      <c r="APK1" s="723"/>
      <c r="APM1" s="723"/>
      <c r="APO1" s="723"/>
      <c r="APQ1" s="723"/>
      <c r="APS1" s="723"/>
      <c r="APU1" s="723"/>
      <c r="APW1" s="723"/>
      <c r="APY1" s="723"/>
      <c r="AQA1" s="723"/>
      <c r="AQC1" s="723"/>
      <c r="AQE1" s="723"/>
      <c r="AQG1" s="723"/>
      <c r="AQI1" s="723"/>
      <c r="AQK1" s="723"/>
      <c r="AQM1" s="723"/>
      <c r="AQO1" s="723"/>
      <c r="AQQ1" s="723"/>
      <c r="AQS1" s="723"/>
      <c r="AQU1" s="723"/>
      <c r="AQW1" s="723"/>
      <c r="AQY1" s="723"/>
      <c r="ARA1" s="723"/>
      <c r="ARC1" s="723"/>
      <c r="ARE1" s="723"/>
      <c r="ARG1" s="723"/>
      <c r="ARI1" s="723"/>
      <c r="ARK1" s="723"/>
      <c r="ARM1" s="723"/>
      <c r="ARO1" s="723"/>
      <c r="ARQ1" s="723"/>
      <c r="ARS1" s="723"/>
      <c r="ARU1" s="723"/>
      <c r="ARW1" s="723"/>
      <c r="ARY1" s="723"/>
      <c r="ASA1" s="723"/>
      <c r="ASC1" s="723"/>
      <c r="ASE1" s="723"/>
      <c r="ASG1" s="723"/>
      <c r="ASI1" s="723"/>
      <c r="ASK1" s="723"/>
      <c r="ASM1" s="723"/>
      <c r="ASO1" s="723"/>
      <c r="ASQ1" s="723"/>
      <c r="ASS1" s="723"/>
      <c r="ASU1" s="723"/>
      <c r="ASW1" s="723"/>
      <c r="ASY1" s="723"/>
      <c r="ATA1" s="723"/>
      <c r="ATC1" s="723"/>
      <c r="ATE1" s="723"/>
      <c r="ATG1" s="723"/>
      <c r="ATI1" s="723"/>
      <c r="ATK1" s="723"/>
      <c r="ATM1" s="723"/>
      <c r="ATO1" s="723"/>
      <c r="ATQ1" s="723"/>
      <c r="ATS1" s="723"/>
      <c r="ATU1" s="723"/>
      <c r="ATW1" s="723"/>
      <c r="ATY1" s="723"/>
      <c r="AUA1" s="723"/>
      <c r="AUC1" s="723"/>
      <c r="AUE1" s="723"/>
      <c r="AUG1" s="723"/>
      <c r="AUI1" s="723"/>
      <c r="AUK1" s="723"/>
      <c r="AUM1" s="723"/>
      <c r="AUO1" s="723"/>
      <c r="AUQ1" s="723"/>
      <c r="AUS1" s="723"/>
      <c r="AUU1" s="723"/>
      <c r="AUW1" s="723"/>
      <c r="AUY1" s="723"/>
      <c r="AVA1" s="723"/>
      <c r="AVC1" s="723"/>
      <c r="AVE1" s="723"/>
      <c r="AVG1" s="723"/>
      <c r="AVI1" s="723"/>
      <c r="AVK1" s="723"/>
      <c r="AVM1" s="723"/>
      <c r="AVO1" s="723"/>
      <c r="AVQ1" s="723"/>
      <c r="AVS1" s="723"/>
      <c r="AVU1" s="723"/>
      <c r="AVW1" s="723"/>
      <c r="AVY1" s="723"/>
      <c r="AWA1" s="723"/>
      <c r="AWC1" s="723"/>
      <c r="AWE1" s="723"/>
      <c r="AWG1" s="723"/>
      <c r="AWI1" s="723"/>
      <c r="AWK1" s="723"/>
      <c r="AWM1" s="723"/>
      <c r="AWO1" s="723"/>
      <c r="AWQ1" s="723"/>
      <c r="AWS1" s="723"/>
      <c r="AWU1" s="723"/>
      <c r="AWW1" s="723"/>
      <c r="AWY1" s="723"/>
      <c r="AXA1" s="723"/>
      <c r="AXC1" s="723"/>
      <c r="AXE1" s="723"/>
      <c r="AXG1" s="723"/>
      <c r="AXI1" s="723"/>
      <c r="AXK1" s="723"/>
      <c r="AXM1" s="723"/>
      <c r="AXO1" s="723"/>
      <c r="AXQ1" s="723"/>
      <c r="AXS1" s="723"/>
      <c r="AXU1" s="723"/>
      <c r="AXW1" s="723"/>
      <c r="AXY1" s="723"/>
      <c r="AYA1" s="723"/>
      <c r="AYC1" s="723"/>
      <c r="AYE1" s="723"/>
      <c r="AYG1" s="723"/>
      <c r="AYI1" s="723"/>
      <c r="AYK1" s="723"/>
      <c r="AYM1" s="723"/>
      <c r="AYO1" s="723"/>
      <c r="AYQ1" s="723"/>
      <c r="AYS1" s="723"/>
      <c r="AYU1" s="723"/>
      <c r="AYW1" s="723"/>
      <c r="AYY1" s="723"/>
      <c r="AZA1" s="723"/>
      <c r="AZC1" s="723"/>
      <c r="AZE1" s="723"/>
      <c r="AZG1" s="723"/>
      <c r="AZI1" s="723"/>
      <c r="AZK1" s="723"/>
      <c r="AZM1" s="723"/>
      <c r="AZO1" s="723"/>
      <c r="AZQ1" s="723"/>
      <c r="AZS1" s="723"/>
      <c r="AZU1" s="723"/>
      <c r="AZW1" s="723"/>
      <c r="AZY1" s="723"/>
      <c r="BAA1" s="723"/>
      <c r="BAC1" s="723"/>
      <c r="BAE1" s="723"/>
      <c r="BAG1" s="723"/>
      <c r="BAI1" s="723"/>
      <c r="BAK1" s="723"/>
      <c r="BAM1" s="723"/>
      <c r="BAO1" s="723"/>
      <c r="BAQ1" s="723"/>
      <c r="BAS1" s="723"/>
      <c r="BAU1" s="723"/>
      <c r="BAW1" s="723"/>
      <c r="BAY1" s="723"/>
      <c r="BBA1" s="723"/>
      <c r="BBC1" s="723"/>
      <c r="BBE1" s="723"/>
      <c r="BBG1" s="723"/>
      <c r="BBI1" s="723"/>
      <c r="BBK1" s="723"/>
      <c r="BBM1" s="723"/>
      <c r="BBO1" s="723"/>
      <c r="BBQ1" s="723"/>
      <c r="BBS1" s="723"/>
      <c r="BBU1" s="723"/>
      <c r="BBW1" s="723"/>
      <c r="BBY1" s="723"/>
      <c r="BCA1" s="723"/>
      <c r="BCC1" s="723"/>
      <c r="BCE1" s="723"/>
      <c r="BCG1" s="723"/>
      <c r="BCI1" s="723"/>
      <c r="BCK1" s="723"/>
      <c r="BCM1" s="723"/>
      <c r="BCO1" s="723"/>
      <c r="BCQ1" s="723"/>
      <c r="BCS1" s="723"/>
      <c r="BCU1" s="723"/>
      <c r="BCW1" s="723"/>
      <c r="BCY1" s="723"/>
      <c r="BDA1" s="723"/>
      <c r="BDC1" s="723"/>
      <c r="BDE1" s="723"/>
      <c r="BDG1" s="723"/>
      <c r="BDI1" s="723"/>
      <c r="BDK1" s="723"/>
      <c r="BDM1" s="723"/>
      <c r="BDO1" s="723"/>
      <c r="BDQ1" s="723"/>
      <c r="BDS1" s="723"/>
      <c r="BDU1" s="723"/>
      <c r="BDW1" s="723"/>
      <c r="BDY1" s="723"/>
      <c r="BEA1" s="723"/>
      <c r="BEC1" s="723"/>
      <c r="BEE1" s="723"/>
      <c r="BEG1" s="723"/>
      <c r="BEI1" s="723"/>
      <c r="BEK1" s="723"/>
      <c r="BEM1" s="723"/>
      <c r="BEO1" s="723"/>
      <c r="BEQ1" s="723"/>
      <c r="BES1" s="723"/>
      <c r="BEU1" s="723"/>
      <c r="BEW1" s="723"/>
      <c r="BEY1" s="723"/>
      <c r="BFA1" s="723"/>
      <c r="BFC1" s="723"/>
      <c r="BFE1" s="723"/>
      <c r="BFG1" s="723"/>
      <c r="BFI1" s="723"/>
      <c r="BFK1" s="723"/>
      <c r="BFM1" s="723"/>
      <c r="BFO1" s="723"/>
      <c r="BFQ1" s="723"/>
      <c r="BFS1" s="723"/>
      <c r="BFU1" s="723"/>
      <c r="BFW1" s="723"/>
      <c r="BFY1" s="723"/>
      <c r="BGA1" s="723"/>
      <c r="BGC1" s="723"/>
      <c r="BGE1" s="723"/>
      <c r="BGG1" s="723"/>
      <c r="BGI1" s="723"/>
      <c r="BGK1" s="723"/>
      <c r="BGM1" s="723"/>
      <c r="BGO1" s="723"/>
      <c r="BGQ1" s="723"/>
      <c r="BGS1" s="723"/>
      <c r="BGU1" s="723"/>
      <c r="BGW1" s="723"/>
      <c r="BGY1" s="723"/>
      <c r="BHA1" s="723"/>
      <c r="BHC1" s="723"/>
      <c r="BHE1" s="723"/>
      <c r="BHG1" s="723"/>
      <c r="BHI1" s="723"/>
      <c r="BHK1" s="723"/>
      <c r="BHM1" s="723"/>
      <c r="BHO1" s="723"/>
      <c r="BHQ1" s="723"/>
      <c r="BHS1" s="723"/>
      <c r="BHU1" s="723"/>
      <c r="BHW1" s="723"/>
      <c r="BHY1" s="723"/>
      <c r="BIA1" s="723"/>
      <c r="BIC1" s="723"/>
      <c r="BIE1" s="723"/>
      <c r="BIG1" s="723"/>
      <c r="BII1" s="723"/>
      <c r="BIK1" s="723"/>
      <c r="BIM1" s="723"/>
      <c r="BIO1" s="723"/>
      <c r="BIQ1" s="723"/>
      <c r="BIS1" s="723"/>
      <c r="BIU1" s="723"/>
      <c r="BIW1" s="723"/>
      <c r="BIY1" s="723"/>
      <c r="BJA1" s="723"/>
      <c r="BJC1" s="723"/>
      <c r="BJE1" s="723"/>
      <c r="BJG1" s="723"/>
      <c r="BJI1" s="723"/>
      <c r="BJK1" s="723"/>
      <c r="BJM1" s="723"/>
      <c r="BJO1" s="723"/>
      <c r="BJQ1" s="723"/>
      <c r="BJS1" s="723"/>
      <c r="BJU1" s="723"/>
      <c r="BJW1" s="723"/>
      <c r="BJY1" s="723"/>
      <c r="BKA1" s="723"/>
      <c r="BKC1" s="723"/>
      <c r="BKE1" s="723"/>
      <c r="BKG1" s="723"/>
      <c r="BKI1" s="723"/>
      <c r="BKK1" s="723"/>
      <c r="BKM1" s="723"/>
      <c r="BKO1" s="723"/>
      <c r="BKQ1" s="723"/>
      <c r="BKS1" s="723"/>
      <c r="BKU1" s="723"/>
      <c r="BKW1" s="723"/>
      <c r="BKY1" s="723"/>
      <c r="BLA1" s="723"/>
      <c r="BLC1" s="723"/>
      <c r="BLE1" s="723"/>
      <c r="BLG1" s="723"/>
      <c r="BLI1" s="723"/>
      <c r="BLK1" s="723"/>
      <c r="BLM1" s="723"/>
      <c r="BLO1" s="723"/>
      <c r="BLQ1" s="723"/>
      <c r="BLS1" s="723"/>
      <c r="BLU1" s="723"/>
      <c r="BLW1" s="723"/>
      <c r="BLY1" s="723"/>
      <c r="BMA1" s="723"/>
      <c r="BMC1" s="723"/>
      <c r="BME1" s="723"/>
      <c r="BMG1" s="723"/>
      <c r="BMI1" s="723"/>
      <c r="BMK1" s="723"/>
      <c r="BMM1" s="723"/>
      <c r="BMO1" s="723"/>
      <c r="BMQ1" s="723"/>
      <c r="BMS1" s="723"/>
      <c r="BMU1" s="723"/>
      <c r="BMW1" s="723"/>
      <c r="BMY1" s="723"/>
      <c r="BNA1" s="723"/>
      <c r="BNC1" s="723"/>
      <c r="BNE1" s="723"/>
      <c r="BNG1" s="723"/>
      <c r="BNI1" s="723"/>
      <c r="BNK1" s="723"/>
      <c r="BNM1" s="723"/>
      <c r="BNO1" s="723"/>
      <c r="BNQ1" s="723"/>
      <c r="BNS1" s="723"/>
      <c r="BNU1" s="723"/>
      <c r="BNW1" s="723"/>
      <c r="BNY1" s="723"/>
      <c r="BOA1" s="723"/>
      <c r="BOC1" s="723"/>
      <c r="BOE1" s="723"/>
      <c r="BOG1" s="723"/>
      <c r="BOI1" s="723"/>
      <c r="BOK1" s="723"/>
      <c r="BOM1" s="723"/>
      <c r="BOO1" s="723"/>
      <c r="BOQ1" s="723"/>
      <c r="BOS1" s="723"/>
      <c r="BOU1" s="723"/>
      <c r="BOW1" s="723"/>
      <c r="BOY1" s="723"/>
      <c r="BPA1" s="723"/>
      <c r="BPC1" s="723"/>
      <c r="BPE1" s="723"/>
      <c r="BPG1" s="723"/>
      <c r="BPI1" s="723"/>
      <c r="BPK1" s="723"/>
      <c r="BPM1" s="723"/>
      <c r="BPO1" s="723"/>
      <c r="BPQ1" s="723"/>
      <c r="BPS1" s="723"/>
      <c r="BPU1" s="723"/>
      <c r="BPW1" s="723"/>
      <c r="BPY1" s="723"/>
      <c r="BQA1" s="723"/>
      <c r="BQC1" s="723"/>
      <c r="BQE1" s="723"/>
      <c r="BQG1" s="723"/>
      <c r="BQI1" s="723"/>
      <c r="BQK1" s="723"/>
      <c r="BQM1" s="723"/>
      <c r="BQO1" s="723"/>
      <c r="BQQ1" s="723"/>
      <c r="BQS1" s="723"/>
      <c r="BQU1" s="723"/>
      <c r="BQW1" s="723"/>
      <c r="BQY1" s="723"/>
      <c r="BRA1" s="723"/>
      <c r="BRC1" s="723"/>
      <c r="BRE1" s="723"/>
      <c r="BRG1" s="723"/>
      <c r="BRI1" s="723"/>
      <c r="BRK1" s="723"/>
      <c r="BRM1" s="723"/>
      <c r="BRO1" s="723"/>
      <c r="BRQ1" s="723"/>
      <c r="BRS1" s="723"/>
      <c r="BRU1" s="723"/>
      <c r="BRW1" s="723"/>
      <c r="BRY1" s="723"/>
      <c r="BSA1" s="723"/>
      <c r="BSC1" s="723"/>
      <c r="BSE1" s="723"/>
      <c r="BSG1" s="723"/>
      <c r="BSI1" s="723"/>
      <c r="BSK1" s="723"/>
      <c r="BSM1" s="723"/>
      <c r="BSO1" s="723"/>
      <c r="BSQ1" s="723"/>
      <c r="BSS1" s="723"/>
      <c r="BSU1" s="723"/>
      <c r="BSW1" s="723"/>
      <c r="BSY1" s="723"/>
      <c r="BTA1" s="723"/>
      <c r="BTC1" s="723"/>
      <c r="BTE1" s="723"/>
      <c r="BTG1" s="723"/>
      <c r="BTI1" s="723"/>
      <c r="BTK1" s="723"/>
      <c r="BTM1" s="723"/>
      <c r="BTO1" s="723"/>
      <c r="BTQ1" s="723"/>
      <c r="BTS1" s="723"/>
      <c r="BTU1" s="723"/>
      <c r="BTW1" s="723"/>
      <c r="BTY1" s="723"/>
      <c r="BUA1" s="723"/>
      <c r="BUC1" s="723"/>
      <c r="BUE1" s="723"/>
      <c r="BUG1" s="723"/>
      <c r="BUI1" s="723"/>
      <c r="BUK1" s="723"/>
      <c r="BUM1" s="723"/>
      <c r="BUO1" s="723"/>
      <c r="BUQ1" s="723"/>
      <c r="BUS1" s="723"/>
      <c r="BUU1" s="723"/>
      <c r="BUW1" s="723"/>
      <c r="BUY1" s="723"/>
      <c r="BVA1" s="723"/>
      <c r="BVC1" s="723"/>
      <c r="BVE1" s="723"/>
      <c r="BVG1" s="723"/>
      <c r="BVI1" s="723"/>
      <c r="BVK1" s="723"/>
      <c r="BVM1" s="723"/>
      <c r="BVO1" s="723"/>
      <c r="BVQ1" s="723"/>
      <c r="BVS1" s="723"/>
      <c r="BVU1" s="723"/>
      <c r="BVW1" s="723"/>
      <c r="BVY1" s="723"/>
      <c r="BWA1" s="723"/>
      <c r="BWC1" s="723"/>
      <c r="BWE1" s="723"/>
      <c r="BWG1" s="723"/>
      <c r="BWI1" s="723"/>
      <c r="BWK1" s="723"/>
      <c r="BWM1" s="723"/>
      <c r="BWO1" s="723"/>
      <c r="BWQ1" s="723"/>
      <c r="BWS1" s="723"/>
      <c r="BWU1" s="723"/>
      <c r="BWW1" s="723"/>
      <c r="BWY1" s="723"/>
      <c r="BXA1" s="723"/>
      <c r="BXC1" s="723"/>
      <c r="BXE1" s="723"/>
      <c r="BXG1" s="723"/>
      <c r="BXI1" s="723"/>
      <c r="BXK1" s="723"/>
      <c r="BXM1" s="723"/>
      <c r="BXO1" s="723"/>
      <c r="BXQ1" s="723"/>
      <c r="BXS1" s="723"/>
      <c r="BXU1" s="723"/>
      <c r="BXW1" s="723"/>
      <c r="BXY1" s="723"/>
      <c r="BYA1" s="723"/>
      <c r="BYC1" s="723"/>
      <c r="BYE1" s="723"/>
      <c r="BYG1" s="723"/>
      <c r="BYI1" s="723"/>
      <c r="BYK1" s="723"/>
      <c r="BYM1" s="723"/>
      <c r="BYO1" s="723"/>
      <c r="BYQ1" s="723"/>
      <c r="BYS1" s="723"/>
      <c r="BYU1" s="723"/>
      <c r="BYW1" s="723"/>
      <c r="BYY1" s="723"/>
      <c r="BZA1" s="723"/>
      <c r="BZC1" s="723"/>
      <c r="BZE1" s="723"/>
      <c r="BZG1" s="723"/>
      <c r="BZI1" s="723"/>
      <c r="BZK1" s="723"/>
      <c r="BZM1" s="723"/>
      <c r="BZO1" s="723"/>
      <c r="BZQ1" s="723"/>
      <c r="BZS1" s="723"/>
      <c r="BZU1" s="723"/>
      <c r="BZW1" s="723"/>
      <c r="BZY1" s="723"/>
      <c r="CAA1" s="723"/>
      <c r="CAC1" s="723"/>
      <c r="CAE1" s="723"/>
      <c r="CAG1" s="723"/>
      <c r="CAI1" s="723"/>
      <c r="CAK1" s="723"/>
      <c r="CAM1" s="723"/>
      <c r="CAO1" s="723"/>
      <c r="CAQ1" s="723"/>
      <c r="CAS1" s="723"/>
      <c r="CAU1" s="723"/>
      <c r="CAW1" s="723"/>
      <c r="CAY1" s="723"/>
      <c r="CBA1" s="723"/>
      <c r="CBC1" s="723"/>
      <c r="CBE1" s="723"/>
      <c r="CBG1" s="723"/>
      <c r="CBI1" s="723"/>
      <c r="CBK1" s="723"/>
      <c r="CBM1" s="723"/>
      <c r="CBO1" s="723"/>
      <c r="CBQ1" s="723"/>
      <c r="CBS1" s="723"/>
      <c r="CBU1" s="723"/>
      <c r="CBW1" s="723"/>
      <c r="CBY1" s="723"/>
      <c r="CCA1" s="723"/>
      <c r="CCC1" s="723"/>
      <c r="CCE1" s="723"/>
      <c r="CCG1" s="723"/>
      <c r="CCI1" s="723"/>
      <c r="CCK1" s="723"/>
      <c r="CCM1" s="723"/>
      <c r="CCO1" s="723"/>
      <c r="CCQ1" s="723"/>
      <c r="CCS1" s="723"/>
      <c r="CCU1" s="723"/>
      <c r="CCW1" s="723"/>
      <c r="CCY1" s="723"/>
      <c r="CDA1" s="723"/>
      <c r="CDC1" s="723"/>
      <c r="CDE1" s="723"/>
      <c r="CDG1" s="723"/>
      <c r="CDI1" s="723"/>
      <c r="CDK1" s="723"/>
      <c r="CDM1" s="723"/>
      <c r="CDO1" s="723"/>
      <c r="CDQ1" s="723"/>
      <c r="CDS1" s="723"/>
      <c r="CDU1" s="723"/>
      <c r="CDW1" s="723"/>
      <c r="CDY1" s="723"/>
      <c r="CEA1" s="723"/>
      <c r="CEC1" s="723"/>
      <c r="CEE1" s="723"/>
      <c r="CEG1" s="723"/>
      <c r="CEI1" s="723"/>
      <c r="CEK1" s="723"/>
      <c r="CEM1" s="723"/>
      <c r="CEO1" s="723"/>
      <c r="CEQ1" s="723"/>
      <c r="CES1" s="723"/>
      <c r="CEU1" s="723"/>
      <c r="CEW1" s="723"/>
      <c r="CEY1" s="723"/>
      <c r="CFA1" s="723"/>
      <c r="CFC1" s="723"/>
      <c r="CFE1" s="723"/>
      <c r="CFG1" s="723"/>
      <c r="CFI1" s="723"/>
      <c r="CFK1" s="723"/>
      <c r="CFM1" s="723"/>
      <c r="CFO1" s="723"/>
      <c r="CFQ1" s="723"/>
      <c r="CFS1" s="723"/>
      <c r="CFU1" s="723"/>
      <c r="CFW1" s="723"/>
      <c r="CFY1" s="723"/>
      <c r="CGA1" s="723"/>
      <c r="CGC1" s="723"/>
      <c r="CGE1" s="723"/>
      <c r="CGG1" s="723"/>
      <c r="CGI1" s="723"/>
      <c r="CGK1" s="723"/>
      <c r="CGM1" s="723"/>
      <c r="CGO1" s="723"/>
      <c r="CGQ1" s="723"/>
      <c r="CGS1" s="723"/>
      <c r="CGU1" s="723"/>
      <c r="CGW1" s="723"/>
      <c r="CGY1" s="723"/>
      <c r="CHA1" s="723"/>
      <c r="CHC1" s="723"/>
      <c r="CHE1" s="723"/>
      <c r="CHG1" s="723"/>
      <c r="CHI1" s="723"/>
      <c r="CHK1" s="723"/>
      <c r="CHM1" s="723"/>
      <c r="CHO1" s="723"/>
      <c r="CHQ1" s="723"/>
      <c r="CHS1" s="723"/>
      <c r="CHU1" s="723"/>
      <c r="CHW1" s="723"/>
      <c r="CHY1" s="723"/>
      <c r="CIA1" s="723"/>
      <c r="CIC1" s="723"/>
      <c r="CIE1" s="723"/>
      <c r="CIG1" s="723"/>
      <c r="CII1" s="723"/>
      <c r="CIK1" s="723"/>
      <c r="CIM1" s="723"/>
      <c r="CIO1" s="723"/>
      <c r="CIQ1" s="723"/>
      <c r="CIS1" s="723"/>
      <c r="CIU1" s="723"/>
      <c r="CIW1" s="723"/>
      <c r="CIY1" s="723"/>
      <c r="CJA1" s="723"/>
      <c r="CJC1" s="723"/>
      <c r="CJE1" s="723"/>
      <c r="CJG1" s="723"/>
      <c r="CJI1" s="723"/>
      <c r="CJK1" s="723"/>
      <c r="CJM1" s="723"/>
      <c r="CJO1" s="723"/>
      <c r="CJQ1" s="723"/>
      <c r="CJS1" s="723"/>
      <c r="CJU1" s="723"/>
      <c r="CJW1" s="723"/>
      <c r="CJY1" s="723"/>
      <c r="CKA1" s="723"/>
      <c r="CKC1" s="723"/>
      <c r="CKE1" s="723"/>
      <c r="CKG1" s="723"/>
      <c r="CKI1" s="723"/>
      <c r="CKK1" s="723"/>
      <c r="CKM1" s="723"/>
      <c r="CKO1" s="723"/>
      <c r="CKQ1" s="723"/>
      <c r="CKS1" s="723"/>
      <c r="CKU1" s="723"/>
      <c r="CKW1" s="723"/>
      <c r="CKY1" s="723"/>
      <c r="CLA1" s="723"/>
      <c r="CLC1" s="723"/>
      <c r="CLE1" s="723"/>
      <c r="CLG1" s="723"/>
      <c r="CLI1" s="723"/>
      <c r="CLK1" s="723"/>
      <c r="CLM1" s="723"/>
      <c r="CLO1" s="723"/>
      <c r="CLQ1" s="723"/>
      <c r="CLS1" s="723"/>
      <c r="CLU1" s="723"/>
      <c r="CLW1" s="723"/>
      <c r="CLY1" s="723"/>
      <c r="CMA1" s="723"/>
      <c r="CMC1" s="723"/>
      <c r="CME1" s="723"/>
      <c r="CMG1" s="723"/>
      <c r="CMI1" s="723"/>
      <c r="CMK1" s="723"/>
      <c r="CMM1" s="723"/>
      <c r="CMO1" s="723"/>
      <c r="CMQ1" s="723"/>
      <c r="CMS1" s="723"/>
      <c r="CMU1" s="723"/>
      <c r="CMW1" s="723"/>
      <c r="CMY1" s="723"/>
      <c r="CNA1" s="723"/>
      <c r="CNC1" s="723"/>
      <c r="CNE1" s="723"/>
      <c r="CNG1" s="723"/>
      <c r="CNI1" s="723"/>
      <c r="CNK1" s="723"/>
      <c r="CNM1" s="723"/>
      <c r="CNO1" s="723"/>
      <c r="CNQ1" s="723"/>
      <c r="CNS1" s="723"/>
      <c r="CNU1" s="723"/>
      <c r="CNW1" s="723"/>
      <c r="CNY1" s="723"/>
      <c r="COA1" s="723"/>
      <c r="COC1" s="723"/>
      <c r="COE1" s="723"/>
      <c r="COG1" s="723"/>
      <c r="COI1" s="723"/>
      <c r="COK1" s="723"/>
      <c r="COM1" s="723"/>
      <c r="COO1" s="723"/>
      <c r="COQ1" s="723"/>
      <c r="COS1" s="723"/>
      <c r="COU1" s="723"/>
      <c r="COW1" s="723"/>
      <c r="COY1" s="723"/>
      <c r="CPA1" s="723"/>
      <c r="CPC1" s="723"/>
      <c r="CPE1" s="723"/>
      <c r="CPG1" s="723"/>
      <c r="CPI1" s="723"/>
      <c r="CPK1" s="723"/>
      <c r="CPM1" s="723"/>
      <c r="CPO1" s="723"/>
      <c r="CPQ1" s="723"/>
      <c r="CPS1" s="723"/>
      <c r="CPU1" s="723"/>
      <c r="CPW1" s="723"/>
      <c r="CPY1" s="723"/>
      <c r="CQA1" s="723"/>
      <c r="CQC1" s="723"/>
      <c r="CQE1" s="723"/>
      <c r="CQG1" s="723"/>
      <c r="CQI1" s="723"/>
      <c r="CQK1" s="723"/>
      <c r="CQM1" s="723"/>
      <c r="CQO1" s="723"/>
      <c r="CQQ1" s="723"/>
      <c r="CQS1" s="723"/>
      <c r="CQU1" s="723"/>
      <c r="CQW1" s="723"/>
      <c r="CQY1" s="723"/>
      <c r="CRA1" s="723"/>
      <c r="CRC1" s="723"/>
      <c r="CRE1" s="723"/>
      <c r="CRG1" s="723"/>
      <c r="CRI1" s="723"/>
      <c r="CRK1" s="723"/>
      <c r="CRM1" s="723"/>
      <c r="CRO1" s="723"/>
      <c r="CRQ1" s="723"/>
      <c r="CRS1" s="723"/>
      <c r="CRU1" s="723"/>
      <c r="CRW1" s="723"/>
      <c r="CRY1" s="723"/>
      <c r="CSA1" s="723"/>
      <c r="CSC1" s="723"/>
      <c r="CSE1" s="723"/>
      <c r="CSG1" s="723"/>
      <c r="CSI1" s="723"/>
      <c r="CSK1" s="723"/>
      <c r="CSM1" s="723"/>
      <c r="CSO1" s="723"/>
      <c r="CSQ1" s="723"/>
      <c r="CSS1" s="723"/>
      <c r="CSU1" s="723"/>
      <c r="CSW1" s="723"/>
      <c r="CSY1" s="723"/>
      <c r="CTA1" s="723"/>
      <c r="CTC1" s="723"/>
      <c r="CTE1" s="723"/>
      <c r="CTG1" s="723"/>
      <c r="CTI1" s="723"/>
      <c r="CTK1" s="723"/>
      <c r="CTM1" s="723"/>
      <c r="CTO1" s="723"/>
      <c r="CTQ1" s="723"/>
      <c r="CTS1" s="723"/>
      <c r="CTU1" s="723"/>
      <c r="CTW1" s="723"/>
      <c r="CTY1" s="723"/>
      <c r="CUA1" s="723"/>
      <c r="CUC1" s="723"/>
      <c r="CUE1" s="723"/>
      <c r="CUG1" s="723"/>
      <c r="CUI1" s="723"/>
      <c r="CUK1" s="723"/>
      <c r="CUM1" s="723"/>
      <c r="CUO1" s="723"/>
      <c r="CUQ1" s="723"/>
      <c r="CUS1" s="723"/>
      <c r="CUU1" s="723"/>
      <c r="CUW1" s="723"/>
      <c r="CUY1" s="723"/>
      <c r="CVA1" s="723"/>
      <c r="CVC1" s="723"/>
      <c r="CVE1" s="723"/>
      <c r="CVG1" s="723"/>
      <c r="CVI1" s="723"/>
      <c r="CVK1" s="723"/>
      <c r="CVM1" s="723"/>
      <c r="CVO1" s="723"/>
      <c r="CVQ1" s="723"/>
      <c r="CVS1" s="723"/>
      <c r="CVU1" s="723"/>
      <c r="CVW1" s="723"/>
      <c r="CVY1" s="723"/>
      <c r="CWA1" s="723"/>
      <c r="CWC1" s="723"/>
      <c r="CWE1" s="723"/>
      <c r="CWG1" s="723"/>
      <c r="CWI1" s="723"/>
      <c r="CWK1" s="723"/>
      <c r="CWM1" s="723"/>
      <c r="CWO1" s="723"/>
      <c r="CWQ1" s="723"/>
      <c r="CWS1" s="723"/>
      <c r="CWU1" s="723"/>
      <c r="CWW1" s="723"/>
      <c r="CWY1" s="723"/>
      <c r="CXA1" s="723"/>
      <c r="CXC1" s="723"/>
      <c r="CXE1" s="723"/>
      <c r="CXG1" s="723"/>
      <c r="CXI1" s="723"/>
      <c r="CXK1" s="723"/>
      <c r="CXM1" s="723"/>
      <c r="CXO1" s="723"/>
      <c r="CXQ1" s="723"/>
      <c r="CXS1" s="723"/>
      <c r="CXU1" s="723"/>
      <c r="CXW1" s="723"/>
      <c r="CXY1" s="723"/>
      <c r="CYA1" s="723"/>
      <c r="CYC1" s="723"/>
      <c r="CYE1" s="723"/>
      <c r="CYG1" s="723"/>
      <c r="CYI1" s="723"/>
      <c r="CYK1" s="723"/>
      <c r="CYM1" s="723"/>
      <c r="CYO1" s="723"/>
      <c r="CYQ1" s="723"/>
      <c r="CYS1" s="723"/>
      <c r="CYU1" s="723"/>
      <c r="CYW1" s="723"/>
      <c r="CYY1" s="723"/>
      <c r="CZA1" s="723"/>
      <c r="CZC1" s="723"/>
      <c r="CZE1" s="723"/>
      <c r="CZG1" s="723"/>
      <c r="CZI1" s="723"/>
      <c r="CZK1" s="723"/>
      <c r="CZM1" s="723"/>
      <c r="CZO1" s="723"/>
      <c r="CZQ1" s="723"/>
      <c r="CZS1" s="723"/>
      <c r="CZU1" s="723"/>
      <c r="CZW1" s="723"/>
      <c r="CZY1" s="723"/>
      <c r="DAA1" s="723"/>
      <c r="DAC1" s="723"/>
      <c r="DAE1" s="723"/>
      <c r="DAG1" s="723"/>
      <c r="DAI1" s="723"/>
      <c r="DAK1" s="723"/>
      <c r="DAM1" s="723"/>
      <c r="DAO1" s="723"/>
      <c r="DAQ1" s="723"/>
      <c r="DAS1" s="723"/>
      <c r="DAU1" s="723"/>
      <c r="DAW1" s="723"/>
      <c r="DAY1" s="723"/>
      <c r="DBA1" s="723"/>
      <c r="DBC1" s="723"/>
      <c r="DBE1" s="723"/>
      <c r="DBG1" s="723"/>
      <c r="DBI1" s="723"/>
      <c r="DBK1" s="723"/>
      <c r="DBM1" s="723"/>
      <c r="DBO1" s="723"/>
      <c r="DBQ1" s="723"/>
      <c r="DBS1" s="723"/>
      <c r="DBU1" s="723"/>
      <c r="DBW1" s="723"/>
      <c r="DBY1" s="723"/>
      <c r="DCA1" s="723"/>
      <c r="DCC1" s="723"/>
      <c r="DCE1" s="723"/>
      <c r="DCG1" s="723"/>
      <c r="DCI1" s="723"/>
      <c r="DCK1" s="723"/>
      <c r="DCM1" s="723"/>
      <c r="DCO1" s="723"/>
      <c r="DCQ1" s="723"/>
      <c r="DCS1" s="723"/>
      <c r="DCU1" s="723"/>
      <c r="DCW1" s="723"/>
      <c r="DCY1" s="723"/>
      <c r="DDA1" s="723"/>
      <c r="DDC1" s="723"/>
      <c r="DDE1" s="723"/>
      <c r="DDG1" s="723"/>
      <c r="DDI1" s="723"/>
      <c r="DDK1" s="723"/>
      <c r="DDM1" s="723"/>
      <c r="DDO1" s="723"/>
      <c r="DDQ1" s="723"/>
      <c r="DDS1" s="723"/>
      <c r="DDU1" s="723"/>
      <c r="DDW1" s="723"/>
      <c r="DDY1" s="723"/>
      <c r="DEA1" s="723"/>
      <c r="DEC1" s="723"/>
      <c r="DEE1" s="723"/>
      <c r="DEG1" s="723"/>
      <c r="DEI1" s="723"/>
      <c r="DEK1" s="723"/>
      <c r="DEM1" s="723"/>
      <c r="DEO1" s="723"/>
      <c r="DEQ1" s="723"/>
      <c r="DES1" s="723"/>
      <c r="DEU1" s="723"/>
      <c r="DEW1" s="723"/>
      <c r="DEY1" s="723"/>
      <c r="DFA1" s="723"/>
      <c r="DFC1" s="723"/>
      <c r="DFE1" s="723"/>
      <c r="DFG1" s="723"/>
      <c r="DFI1" s="723"/>
      <c r="DFK1" s="723"/>
      <c r="DFM1" s="723"/>
      <c r="DFO1" s="723"/>
      <c r="DFQ1" s="723"/>
      <c r="DFS1" s="723"/>
      <c r="DFU1" s="723"/>
      <c r="DFW1" s="723"/>
      <c r="DFY1" s="723"/>
      <c r="DGA1" s="723"/>
      <c r="DGC1" s="723"/>
      <c r="DGE1" s="723"/>
      <c r="DGG1" s="723"/>
      <c r="DGI1" s="723"/>
      <c r="DGK1" s="723"/>
      <c r="DGM1" s="723"/>
      <c r="DGO1" s="723"/>
      <c r="DGQ1" s="723"/>
      <c r="DGS1" s="723"/>
      <c r="DGU1" s="723"/>
      <c r="DGW1" s="723"/>
      <c r="DGY1" s="723"/>
      <c r="DHA1" s="723"/>
      <c r="DHC1" s="723"/>
      <c r="DHE1" s="723"/>
      <c r="DHG1" s="723"/>
      <c r="DHI1" s="723"/>
      <c r="DHK1" s="723"/>
      <c r="DHM1" s="723"/>
      <c r="DHO1" s="723"/>
      <c r="DHQ1" s="723"/>
      <c r="DHS1" s="723"/>
      <c r="DHU1" s="723"/>
      <c r="DHW1" s="723"/>
      <c r="DHY1" s="723"/>
      <c r="DIA1" s="723"/>
      <c r="DIC1" s="723"/>
      <c r="DIE1" s="723"/>
      <c r="DIG1" s="723"/>
      <c r="DII1" s="723"/>
      <c r="DIK1" s="723"/>
      <c r="DIM1" s="723"/>
      <c r="DIO1" s="723"/>
      <c r="DIQ1" s="723"/>
      <c r="DIS1" s="723"/>
      <c r="DIU1" s="723"/>
      <c r="DIW1" s="723"/>
      <c r="DIY1" s="723"/>
      <c r="DJA1" s="723"/>
      <c r="DJC1" s="723"/>
      <c r="DJE1" s="723"/>
      <c r="DJG1" s="723"/>
      <c r="DJI1" s="723"/>
      <c r="DJK1" s="723"/>
      <c r="DJM1" s="723"/>
      <c r="DJO1" s="723"/>
      <c r="DJQ1" s="723"/>
      <c r="DJS1" s="723"/>
      <c r="DJU1" s="723"/>
      <c r="DJW1" s="723"/>
      <c r="DJY1" s="723"/>
      <c r="DKA1" s="723"/>
      <c r="DKC1" s="723"/>
      <c r="DKE1" s="723"/>
      <c r="DKG1" s="723"/>
      <c r="DKI1" s="723"/>
      <c r="DKK1" s="723"/>
      <c r="DKM1" s="723"/>
      <c r="DKO1" s="723"/>
      <c r="DKQ1" s="723"/>
      <c r="DKS1" s="723"/>
      <c r="DKU1" s="723"/>
      <c r="DKW1" s="723"/>
      <c r="DKY1" s="723"/>
      <c r="DLA1" s="723"/>
      <c r="DLC1" s="723"/>
      <c r="DLE1" s="723"/>
      <c r="DLG1" s="723"/>
      <c r="DLI1" s="723"/>
      <c r="DLK1" s="723"/>
      <c r="DLM1" s="723"/>
      <c r="DLO1" s="723"/>
      <c r="DLQ1" s="723"/>
      <c r="DLS1" s="723"/>
      <c r="DLU1" s="723"/>
      <c r="DLW1" s="723"/>
      <c r="DLY1" s="723"/>
      <c r="DMA1" s="723"/>
      <c r="DMC1" s="723"/>
      <c r="DME1" s="723"/>
      <c r="DMG1" s="723"/>
      <c r="DMI1" s="723"/>
      <c r="DMK1" s="723"/>
      <c r="DMM1" s="723"/>
      <c r="DMO1" s="723"/>
      <c r="DMQ1" s="723"/>
      <c r="DMS1" s="723"/>
      <c r="DMU1" s="723"/>
      <c r="DMW1" s="723"/>
      <c r="DMY1" s="723"/>
      <c r="DNA1" s="723"/>
      <c r="DNC1" s="723"/>
      <c r="DNE1" s="723"/>
      <c r="DNG1" s="723"/>
      <c r="DNI1" s="723"/>
      <c r="DNK1" s="723"/>
      <c r="DNM1" s="723"/>
      <c r="DNO1" s="723"/>
      <c r="DNQ1" s="723"/>
      <c r="DNS1" s="723"/>
      <c r="DNU1" s="723"/>
      <c r="DNW1" s="723"/>
      <c r="DNY1" s="723"/>
      <c r="DOA1" s="723"/>
      <c r="DOC1" s="723"/>
      <c r="DOE1" s="723"/>
      <c r="DOG1" s="723"/>
      <c r="DOI1" s="723"/>
      <c r="DOK1" s="723"/>
      <c r="DOM1" s="723"/>
      <c r="DOO1" s="723"/>
      <c r="DOQ1" s="723"/>
      <c r="DOS1" s="723"/>
      <c r="DOU1" s="723"/>
      <c r="DOW1" s="723"/>
      <c r="DOY1" s="723"/>
      <c r="DPA1" s="723"/>
      <c r="DPC1" s="723"/>
      <c r="DPE1" s="723"/>
      <c r="DPG1" s="723"/>
      <c r="DPI1" s="723"/>
      <c r="DPK1" s="723"/>
      <c r="DPM1" s="723"/>
      <c r="DPO1" s="723"/>
      <c r="DPQ1" s="723"/>
      <c r="DPS1" s="723"/>
      <c r="DPU1" s="723"/>
      <c r="DPW1" s="723"/>
      <c r="DPY1" s="723"/>
      <c r="DQA1" s="723"/>
      <c r="DQC1" s="723"/>
      <c r="DQE1" s="723"/>
      <c r="DQG1" s="723"/>
      <c r="DQI1" s="723"/>
      <c r="DQK1" s="723"/>
      <c r="DQM1" s="723"/>
      <c r="DQO1" s="723"/>
      <c r="DQQ1" s="723"/>
      <c r="DQS1" s="723"/>
      <c r="DQU1" s="723"/>
      <c r="DQW1" s="723"/>
      <c r="DQY1" s="723"/>
      <c r="DRA1" s="723"/>
      <c r="DRC1" s="723"/>
      <c r="DRE1" s="723"/>
      <c r="DRG1" s="723"/>
      <c r="DRI1" s="723"/>
      <c r="DRK1" s="723"/>
      <c r="DRM1" s="723"/>
      <c r="DRO1" s="723"/>
      <c r="DRQ1" s="723"/>
      <c r="DRS1" s="723"/>
      <c r="DRU1" s="723"/>
      <c r="DRW1" s="723"/>
      <c r="DRY1" s="723"/>
      <c r="DSA1" s="723"/>
      <c r="DSC1" s="723"/>
      <c r="DSE1" s="723"/>
      <c r="DSG1" s="723"/>
      <c r="DSI1" s="723"/>
      <c r="DSK1" s="723"/>
      <c r="DSM1" s="723"/>
      <c r="DSO1" s="723"/>
      <c r="DSQ1" s="723"/>
      <c r="DSS1" s="723"/>
      <c r="DSU1" s="723"/>
      <c r="DSW1" s="723"/>
      <c r="DSY1" s="723"/>
      <c r="DTA1" s="723"/>
      <c r="DTC1" s="723"/>
      <c r="DTE1" s="723"/>
      <c r="DTG1" s="723"/>
      <c r="DTI1" s="723"/>
      <c r="DTK1" s="723"/>
      <c r="DTM1" s="723"/>
      <c r="DTO1" s="723"/>
      <c r="DTQ1" s="723"/>
      <c r="DTS1" s="723"/>
      <c r="DTU1" s="723"/>
      <c r="DTW1" s="723"/>
      <c r="DTY1" s="723"/>
      <c r="DUA1" s="723"/>
      <c r="DUC1" s="723"/>
      <c r="DUE1" s="723"/>
      <c r="DUG1" s="723"/>
      <c r="DUI1" s="723"/>
      <c r="DUK1" s="723"/>
      <c r="DUM1" s="723"/>
      <c r="DUO1" s="723"/>
      <c r="DUQ1" s="723"/>
      <c r="DUS1" s="723"/>
      <c r="DUU1" s="723"/>
      <c r="DUW1" s="723"/>
      <c r="DUY1" s="723"/>
      <c r="DVA1" s="723"/>
      <c r="DVC1" s="723"/>
      <c r="DVE1" s="723"/>
      <c r="DVG1" s="723"/>
      <c r="DVI1" s="723"/>
      <c r="DVK1" s="723"/>
      <c r="DVM1" s="723"/>
      <c r="DVO1" s="723"/>
      <c r="DVQ1" s="723"/>
      <c r="DVS1" s="723"/>
      <c r="DVU1" s="723"/>
      <c r="DVW1" s="723"/>
      <c r="DVY1" s="723"/>
      <c r="DWA1" s="723"/>
      <c r="DWC1" s="723"/>
      <c r="DWE1" s="723"/>
      <c r="DWG1" s="723"/>
      <c r="DWI1" s="723"/>
      <c r="DWK1" s="723"/>
      <c r="DWM1" s="723"/>
      <c r="DWO1" s="723"/>
      <c r="DWQ1" s="723"/>
      <c r="DWS1" s="723"/>
      <c r="DWU1" s="723"/>
      <c r="DWW1" s="723"/>
      <c r="DWY1" s="723"/>
      <c r="DXA1" s="723"/>
      <c r="DXC1" s="723"/>
      <c r="DXE1" s="723"/>
      <c r="DXG1" s="723"/>
      <c r="DXI1" s="723"/>
      <c r="DXK1" s="723"/>
      <c r="DXM1" s="723"/>
      <c r="DXO1" s="723"/>
      <c r="DXQ1" s="723"/>
      <c r="DXS1" s="723"/>
      <c r="DXU1" s="723"/>
      <c r="DXW1" s="723"/>
      <c r="DXY1" s="723"/>
      <c r="DYA1" s="723"/>
      <c r="DYC1" s="723"/>
      <c r="DYE1" s="723"/>
      <c r="DYG1" s="723"/>
      <c r="DYI1" s="723"/>
      <c r="DYK1" s="723"/>
      <c r="DYM1" s="723"/>
      <c r="DYO1" s="723"/>
      <c r="DYQ1" s="723"/>
      <c r="DYS1" s="723"/>
      <c r="DYU1" s="723"/>
      <c r="DYW1" s="723"/>
      <c r="DYY1" s="723"/>
      <c r="DZA1" s="723"/>
      <c r="DZC1" s="723"/>
      <c r="DZE1" s="723"/>
      <c r="DZG1" s="723"/>
      <c r="DZI1" s="723"/>
      <c r="DZK1" s="723"/>
      <c r="DZM1" s="723"/>
      <c r="DZO1" s="723"/>
      <c r="DZQ1" s="723"/>
      <c r="DZS1" s="723"/>
      <c r="DZU1" s="723"/>
      <c r="DZW1" s="723"/>
      <c r="DZY1" s="723"/>
      <c r="EAA1" s="723"/>
      <c r="EAC1" s="723"/>
      <c r="EAE1" s="723"/>
      <c r="EAG1" s="723"/>
      <c r="EAI1" s="723"/>
      <c r="EAK1" s="723"/>
      <c r="EAM1" s="723"/>
      <c r="EAO1" s="723"/>
      <c r="EAQ1" s="723"/>
      <c r="EAS1" s="723"/>
      <c r="EAU1" s="723"/>
      <c r="EAW1" s="723"/>
      <c r="EAY1" s="723"/>
      <c r="EBA1" s="723"/>
      <c r="EBC1" s="723"/>
      <c r="EBE1" s="723"/>
      <c r="EBG1" s="723"/>
      <c r="EBI1" s="723"/>
      <c r="EBK1" s="723"/>
      <c r="EBM1" s="723"/>
      <c r="EBO1" s="723"/>
      <c r="EBQ1" s="723"/>
      <c r="EBS1" s="723"/>
      <c r="EBU1" s="723"/>
      <c r="EBW1" s="723"/>
      <c r="EBY1" s="723"/>
      <c r="ECA1" s="723"/>
      <c r="ECC1" s="723"/>
      <c r="ECE1" s="723"/>
      <c r="ECG1" s="723"/>
      <c r="ECI1" s="723"/>
      <c r="ECK1" s="723"/>
      <c r="ECM1" s="723"/>
      <c r="ECO1" s="723"/>
      <c r="ECQ1" s="723"/>
      <c r="ECS1" s="723"/>
      <c r="ECU1" s="723"/>
      <c r="ECW1" s="723"/>
      <c r="ECY1" s="723"/>
      <c r="EDA1" s="723"/>
      <c r="EDC1" s="723"/>
      <c r="EDE1" s="723"/>
      <c r="EDG1" s="723"/>
      <c r="EDI1" s="723"/>
      <c r="EDK1" s="723"/>
      <c r="EDM1" s="723"/>
      <c r="EDO1" s="723"/>
      <c r="EDQ1" s="723"/>
      <c r="EDS1" s="723"/>
      <c r="EDU1" s="723"/>
      <c r="EDW1" s="723"/>
      <c r="EDY1" s="723"/>
      <c r="EEA1" s="723"/>
      <c r="EEC1" s="723"/>
      <c r="EEE1" s="723"/>
      <c r="EEG1" s="723"/>
      <c r="EEI1" s="723"/>
      <c r="EEK1" s="723"/>
      <c r="EEM1" s="723"/>
      <c r="EEO1" s="723"/>
      <c r="EEQ1" s="723"/>
      <c r="EES1" s="723"/>
      <c r="EEU1" s="723"/>
      <c r="EEW1" s="723"/>
      <c r="EEY1" s="723"/>
      <c r="EFA1" s="723"/>
      <c r="EFC1" s="723"/>
      <c r="EFE1" s="723"/>
      <c r="EFG1" s="723"/>
      <c r="EFI1" s="723"/>
      <c r="EFK1" s="723"/>
      <c r="EFM1" s="723"/>
      <c r="EFO1" s="723"/>
      <c r="EFQ1" s="723"/>
      <c r="EFS1" s="723"/>
      <c r="EFU1" s="723"/>
      <c r="EFW1" s="723"/>
      <c r="EFY1" s="723"/>
      <c r="EGA1" s="723"/>
      <c r="EGC1" s="723"/>
      <c r="EGE1" s="723"/>
      <c r="EGG1" s="723"/>
      <c r="EGI1" s="723"/>
      <c r="EGK1" s="723"/>
      <c r="EGM1" s="723"/>
      <c r="EGO1" s="723"/>
      <c r="EGQ1" s="723"/>
      <c r="EGS1" s="723"/>
      <c r="EGU1" s="723"/>
      <c r="EGW1" s="723"/>
      <c r="EGY1" s="723"/>
      <c r="EHA1" s="723"/>
      <c r="EHC1" s="723"/>
      <c r="EHE1" s="723"/>
      <c r="EHG1" s="723"/>
      <c r="EHI1" s="723"/>
      <c r="EHK1" s="723"/>
      <c r="EHM1" s="723"/>
      <c r="EHO1" s="723"/>
      <c r="EHQ1" s="723"/>
      <c r="EHS1" s="723"/>
      <c r="EHU1" s="723"/>
      <c r="EHW1" s="723"/>
      <c r="EHY1" s="723"/>
      <c r="EIA1" s="723"/>
      <c r="EIC1" s="723"/>
      <c r="EIE1" s="723"/>
      <c r="EIG1" s="723"/>
      <c r="EII1" s="723"/>
      <c r="EIK1" s="723"/>
      <c r="EIM1" s="723"/>
      <c r="EIO1" s="723"/>
      <c r="EIQ1" s="723"/>
      <c r="EIS1" s="723"/>
      <c r="EIU1" s="723"/>
      <c r="EIW1" s="723"/>
      <c r="EIY1" s="723"/>
      <c r="EJA1" s="723"/>
      <c r="EJC1" s="723"/>
      <c r="EJE1" s="723"/>
      <c r="EJG1" s="723"/>
      <c r="EJI1" s="723"/>
      <c r="EJK1" s="723"/>
      <c r="EJM1" s="723"/>
      <c r="EJO1" s="723"/>
      <c r="EJQ1" s="723"/>
      <c r="EJS1" s="723"/>
      <c r="EJU1" s="723"/>
      <c r="EJW1" s="723"/>
      <c r="EJY1" s="723"/>
      <c r="EKA1" s="723"/>
      <c r="EKC1" s="723"/>
      <c r="EKE1" s="723"/>
      <c r="EKG1" s="723"/>
      <c r="EKI1" s="723"/>
      <c r="EKK1" s="723"/>
      <c r="EKM1" s="723"/>
      <c r="EKO1" s="723"/>
      <c r="EKQ1" s="723"/>
      <c r="EKS1" s="723"/>
      <c r="EKU1" s="723"/>
      <c r="EKW1" s="723"/>
      <c r="EKY1" s="723"/>
      <c r="ELA1" s="723"/>
      <c r="ELC1" s="723"/>
      <c r="ELE1" s="723"/>
      <c r="ELG1" s="723"/>
      <c r="ELI1" s="723"/>
      <c r="ELK1" s="723"/>
      <c r="ELM1" s="723"/>
      <c r="ELO1" s="723"/>
      <c r="ELQ1" s="723"/>
      <c r="ELS1" s="723"/>
      <c r="ELU1" s="723"/>
      <c r="ELW1" s="723"/>
      <c r="ELY1" s="723"/>
      <c r="EMA1" s="723"/>
      <c r="EMC1" s="723"/>
      <c r="EME1" s="723"/>
      <c r="EMG1" s="723"/>
      <c r="EMI1" s="723"/>
      <c r="EMK1" s="723"/>
      <c r="EMM1" s="723"/>
      <c r="EMO1" s="723"/>
      <c r="EMQ1" s="723"/>
      <c r="EMS1" s="723"/>
      <c r="EMU1" s="723"/>
      <c r="EMW1" s="723"/>
      <c r="EMY1" s="723"/>
      <c r="ENA1" s="723"/>
      <c r="ENC1" s="723"/>
      <c r="ENE1" s="723"/>
      <c r="ENG1" s="723"/>
      <c r="ENI1" s="723"/>
      <c r="ENK1" s="723"/>
      <c r="ENM1" s="723"/>
      <c r="ENO1" s="723"/>
      <c r="ENQ1" s="723"/>
      <c r="ENS1" s="723"/>
      <c r="ENU1" s="723"/>
      <c r="ENW1" s="723"/>
      <c r="ENY1" s="723"/>
      <c r="EOA1" s="723"/>
      <c r="EOC1" s="723"/>
      <c r="EOE1" s="723"/>
      <c r="EOG1" s="723"/>
      <c r="EOI1" s="723"/>
      <c r="EOK1" s="723"/>
      <c r="EOM1" s="723"/>
      <c r="EOO1" s="723"/>
      <c r="EOQ1" s="723"/>
      <c r="EOS1" s="723"/>
      <c r="EOU1" s="723"/>
      <c r="EOW1" s="723"/>
      <c r="EOY1" s="723"/>
      <c r="EPA1" s="723"/>
      <c r="EPC1" s="723"/>
      <c r="EPE1" s="723"/>
      <c r="EPG1" s="723"/>
      <c r="EPI1" s="723"/>
      <c r="EPK1" s="723"/>
      <c r="EPM1" s="723"/>
      <c r="EPO1" s="723"/>
      <c r="EPQ1" s="723"/>
      <c r="EPS1" s="723"/>
      <c r="EPU1" s="723"/>
      <c r="EPW1" s="723"/>
      <c r="EPY1" s="723"/>
      <c r="EQA1" s="723"/>
      <c r="EQC1" s="723"/>
      <c r="EQE1" s="723"/>
      <c r="EQG1" s="723"/>
      <c r="EQI1" s="723"/>
      <c r="EQK1" s="723"/>
      <c r="EQM1" s="723"/>
      <c r="EQO1" s="723"/>
      <c r="EQQ1" s="723"/>
      <c r="EQS1" s="723"/>
      <c r="EQU1" s="723"/>
      <c r="EQW1" s="723"/>
      <c r="EQY1" s="723"/>
      <c r="ERA1" s="723"/>
      <c r="ERC1" s="723"/>
      <c r="ERE1" s="723"/>
      <c r="ERG1" s="723"/>
      <c r="ERI1" s="723"/>
      <c r="ERK1" s="723"/>
      <c r="ERM1" s="723"/>
      <c r="ERO1" s="723"/>
      <c r="ERQ1" s="723"/>
      <c r="ERS1" s="723"/>
      <c r="ERU1" s="723"/>
      <c r="ERW1" s="723"/>
      <c r="ERY1" s="723"/>
      <c r="ESA1" s="723"/>
      <c r="ESC1" s="723"/>
      <c r="ESE1" s="723"/>
      <c r="ESG1" s="723"/>
      <c r="ESI1" s="723"/>
      <c r="ESK1" s="723"/>
      <c r="ESM1" s="723"/>
      <c r="ESO1" s="723"/>
      <c r="ESQ1" s="723"/>
      <c r="ESS1" s="723"/>
      <c r="ESU1" s="723"/>
      <c r="ESW1" s="723"/>
      <c r="ESY1" s="723"/>
      <c r="ETA1" s="723"/>
      <c r="ETC1" s="723"/>
      <c r="ETE1" s="723"/>
      <c r="ETG1" s="723"/>
      <c r="ETI1" s="723"/>
      <c r="ETK1" s="723"/>
      <c r="ETM1" s="723"/>
      <c r="ETO1" s="723"/>
      <c r="ETQ1" s="723"/>
      <c r="ETS1" s="723"/>
      <c r="ETU1" s="723"/>
      <c r="ETW1" s="723"/>
      <c r="ETY1" s="723"/>
      <c r="EUA1" s="723"/>
      <c r="EUC1" s="723"/>
      <c r="EUE1" s="723"/>
      <c r="EUG1" s="723"/>
      <c r="EUI1" s="723"/>
      <c r="EUK1" s="723"/>
      <c r="EUM1" s="723"/>
      <c r="EUO1" s="723"/>
      <c r="EUQ1" s="723"/>
      <c r="EUS1" s="723"/>
      <c r="EUU1" s="723"/>
      <c r="EUW1" s="723"/>
      <c r="EUY1" s="723"/>
      <c r="EVA1" s="723"/>
      <c r="EVC1" s="723"/>
      <c r="EVE1" s="723"/>
      <c r="EVG1" s="723"/>
      <c r="EVI1" s="723"/>
      <c r="EVK1" s="723"/>
      <c r="EVM1" s="723"/>
      <c r="EVO1" s="723"/>
      <c r="EVQ1" s="723"/>
      <c r="EVS1" s="723"/>
      <c r="EVU1" s="723"/>
      <c r="EVW1" s="723"/>
      <c r="EVY1" s="723"/>
      <c r="EWA1" s="723"/>
      <c r="EWC1" s="723"/>
      <c r="EWE1" s="723"/>
      <c r="EWG1" s="723"/>
      <c r="EWI1" s="723"/>
      <c r="EWK1" s="723"/>
      <c r="EWM1" s="723"/>
      <c r="EWO1" s="723"/>
      <c r="EWQ1" s="723"/>
      <c r="EWS1" s="723"/>
      <c r="EWU1" s="723"/>
      <c r="EWW1" s="723"/>
      <c r="EWY1" s="723"/>
      <c r="EXA1" s="723"/>
      <c r="EXC1" s="723"/>
      <c r="EXE1" s="723"/>
      <c r="EXG1" s="723"/>
      <c r="EXI1" s="723"/>
      <c r="EXK1" s="723"/>
      <c r="EXM1" s="723"/>
      <c r="EXO1" s="723"/>
      <c r="EXQ1" s="723"/>
      <c r="EXS1" s="723"/>
      <c r="EXU1" s="723"/>
      <c r="EXW1" s="723"/>
      <c r="EXY1" s="723"/>
      <c r="EYA1" s="723"/>
      <c r="EYC1" s="723"/>
      <c r="EYE1" s="723"/>
      <c r="EYG1" s="723"/>
      <c r="EYI1" s="723"/>
      <c r="EYK1" s="723"/>
      <c r="EYM1" s="723"/>
      <c r="EYO1" s="723"/>
      <c r="EYQ1" s="723"/>
      <c r="EYS1" s="723"/>
      <c r="EYU1" s="723"/>
      <c r="EYW1" s="723"/>
      <c r="EYY1" s="723"/>
      <c r="EZA1" s="723"/>
      <c r="EZC1" s="723"/>
      <c r="EZE1" s="723"/>
      <c r="EZG1" s="723"/>
      <c r="EZI1" s="723"/>
      <c r="EZK1" s="723"/>
      <c r="EZM1" s="723"/>
      <c r="EZO1" s="723"/>
      <c r="EZQ1" s="723"/>
      <c r="EZS1" s="723"/>
      <c r="EZU1" s="723"/>
      <c r="EZW1" s="723"/>
      <c r="EZY1" s="723"/>
      <c r="FAA1" s="723"/>
      <c r="FAC1" s="723"/>
      <c r="FAE1" s="723"/>
      <c r="FAG1" s="723"/>
      <c r="FAI1" s="723"/>
      <c r="FAK1" s="723"/>
      <c r="FAM1" s="723"/>
      <c r="FAO1" s="723"/>
      <c r="FAQ1" s="723"/>
      <c r="FAS1" s="723"/>
      <c r="FAU1" s="723"/>
      <c r="FAW1" s="723"/>
      <c r="FAY1" s="723"/>
      <c r="FBA1" s="723"/>
      <c r="FBC1" s="723"/>
      <c r="FBE1" s="723"/>
      <c r="FBG1" s="723"/>
      <c r="FBI1" s="723"/>
      <c r="FBK1" s="723"/>
      <c r="FBM1" s="723"/>
      <c r="FBO1" s="723"/>
      <c r="FBQ1" s="723"/>
      <c r="FBS1" s="723"/>
      <c r="FBU1" s="723"/>
      <c r="FBW1" s="723"/>
      <c r="FBY1" s="723"/>
      <c r="FCA1" s="723"/>
      <c r="FCC1" s="723"/>
      <c r="FCE1" s="723"/>
      <c r="FCG1" s="723"/>
      <c r="FCI1" s="723"/>
      <c r="FCK1" s="723"/>
      <c r="FCM1" s="723"/>
      <c r="FCO1" s="723"/>
      <c r="FCQ1" s="723"/>
      <c r="FCS1" s="723"/>
      <c r="FCU1" s="723"/>
      <c r="FCW1" s="723"/>
      <c r="FCY1" s="723"/>
      <c r="FDA1" s="723"/>
      <c r="FDC1" s="723"/>
      <c r="FDE1" s="723"/>
      <c r="FDG1" s="723"/>
      <c r="FDI1" s="723"/>
      <c r="FDK1" s="723"/>
      <c r="FDM1" s="723"/>
      <c r="FDO1" s="723"/>
      <c r="FDQ1" s="723"/>
      <c r="FDS1" s="723"/>
      <c r="FDU1" s="723"/>
      <c r="FDW1" s="723"/>
      <c r="FDY1" s="723"/>
      <c r="FEA1" s="723"/>
      <c r="FEC1" s="723"/>
      <c r="FEE1" s="723"/>
      <c r="FEG1" s="723"/>
      <c r="FEI1" s="723"/>
      <c r="FEK1" s="723"/>
      <c r="FEM1" s="723"/>
      <c r="FEO1" s="723"/>
      <c r="FEQ1" s="723"/>
      <c r="FES1" s="723"/>
      <c r="FEU1" s="723"/>
      <c r="FEW1" s="723"/>
      <c r="FEY1" s="723"/>
      <c r="FFA1" s="723"/>
      <c r="FFC1" s="723"/>
      <c r="FFE1" s="723"/>
      <c r="FFG1" s="723"/>
      <c r="FFI1" s="723"/>
      <c r="FFK1" s="723"/>
      <c r="FFM1" s="723"/>
      <c r="FFO1" s="723"/>
      <c r="FFQ1" s="723"/>
      <c r="FFS1" s="723"/>
      <c r="FFU1" s="723"/>
      <c r="FFW1" s="723"/>
      <c r="FFY1" s="723"/>
      <c r="FGA1" s="723"/>
      <c r="FGC1" s="723"/>
      <c r="FGE1" s="723"/>
      <c r="FGG1" s="723"/>
      <c r="FGI1" s="723"/>
      <c r="FGK1" s="723"/>
      <c r="FGM1" s="723"/>
      <c r="FGO1" s="723"/>
      <c r="FGQ1" s="723"/>
      <c r="FGS1" s="723"/>
      <c r="FGU1" s="723"/>
      <c r="FGW1" s="723"/>
      <c r="FGY1" s="723"/>
      <c r="FHA1" s="723"/>
      <c r="FHC1" s="723"/>
      <c r="FHE1" s="723"/>
      <c r="FHG1" s="723"/>
      <c r="FHI1" s="723"/>
      <c r="FHK1" s="723"/>
      <c r="FHM1" s="723"/>
      <c r="FHO1" s="723"/>
      <c r="FHQ1" s="723"/>
      <c r="FHS1" s="723"/>
      <c r="FHU1" s="723"/>
      <c r="FHW1" s="723"/>
      <c r="FHY1" s="723"/>
      <c r="FIA1" s="723"/>
      <c r="FIC1" s="723"/>
      <c r="FIE1" s="723"/>
      <c r="FIG1" s="723"/>
      <c r="FII1" s="723"/>
      <c r="FIK1" s="723"/>
      <c r="FIM1" s="723"/>
      <c r="FIO1" s="723"/>
      <c r="FIQ1" s="723"/>
      <c r="FIS1" s="723"/>
      <c r="FIU1" s="723"/>
      <c r="FIW1" s="723"/>
      <c r="FIY1" s="723"/>
      <c r="FJA1" s="723"/>
      <c r="FJC1" s="723"/>
      <c r="FJE1" s="723"/>
      <c r="FJG1" s="723"/>
      <c r="FJI1" s="723"/>
      <c r="FJK1" s="723"/>
      <c r="FJM1" s="723"/>
      <c r="FJO1" s="723"/>
      <c r="FJQ1" s="723"/>
      <c r="FJS1" s="723"/>
      <c r="FJU1" s="723"/>
      <c r="FJW1" s="723"/>
      <c r="FJY1" s="723"/>
      <c r="FKA1" s="723"/>
      <c r="FKC1" s="723"/>
      <c r="FKE1" s="723"/>
      <c r="FKG1" s="723"/>
      <c r="FKI1" s="723"/>
      <c r="FKK1" s="723"/>
      <c r="FKM1" s="723"/>
      <c r="FKO1" s="723"/>
      <c r="FKQ1" s="723"/>
      <c r="FKS1" s="723"/>
      <c r="FKU1" s="723"/>
      <c r="FKW1" s="723"/>
      <c r="FKY1" s="723"/>
      <c r="FLA1" s="723"/>
      <c r="FLC1" s="723"/>
      <c r="FLE1" s="723"/>
      <c r="FLG1" s="723"/>
      <c r="FLI1" s="723"/>
      <c r="FLK1" s="723"/>
      <c r="FLM1" s="723"/>
      <c r="FLO1" s="723"/>
      <c r="FLQ1" s="723"/>
      <c r="FLS1" s="723"/>
      <c r="FLU1" s="723"/>
      <c r="FLW1" s="723"/>
      <c r="FLY1" s="723"/>
      <c r="FMA1" s="723"/>
      <c r="FMC1" s="723"/>
      <c r="FME1" s="723"/>
      <c r="FMG1" s="723"/>
      <c r="FMI1" s="723"/>
      <c r="FMK1" s="723"/>
      <c r="FMM1" s="723"/>
      <c r="FMO1" s="723"/>
      <c r="FMQ1" s="723"/>
      <c r="FMS1" s="723"/>
      <c r="FMU1" s="723"/>
      <c r="FMW1" s="723"/>
      <c r="FMY1" s="723"/>
      <c r="FNA1" s="723"/>
      <c r="FNC1" s="723"/>
      <c r="FNE1" s="723"/>
      <c r="FNG1" s="723"/>
      <c r="FNI1" s="723"/>
      <c r="FNK1" s="723"/>
      <c r="FNM1" s="723"/>
      <c r="FNO1" s="723"/>
      <c r="FNQ1" s="723"/>
      <c r="FNS1" s="723"/>
      <c r="FNU1" s="723"/>
      <c r="FNW1" s="723"/>
      <c r="FNY1" s="723"/>
      <c r="FOA1" s="723"/>
      <c r="FOC1" s="723"/>
      <c r="FOE1" s="723"/>
      <c r="FOG1" s="723"/>
      <c r="FOI1" s="723"/>
      <c r="FOK1" s="723"/>
      <c r="FOM1" s="723"/>
      <c r="FOO1" s="723"/>
      <c r="FOQ1" s="723"/>
      <c r="FOS1" s="723"/>
      <c r="FOU1" s="723"/>
      <c r="FOW1" s="723"/>
      <c r="FOY1" s="723"/>
      <c r="FPA1" s="723"/>
      <c r="FPC1" s="723"/>
      <c r="FPE1" s="723"/>
      <c r="FPG1" s="723"/>
      <c r="FPI1" s="723"/>
      <c r="FPK1" s="723"/>
      <c r="FPM1" s="723"/>
      <c r="FPO1" s="723"/>
      <c r="FPQ1" s="723"/>
      <c r="FPS1" s="723"/>
      <c r="FPU1" s="723"/>
      <c r="FPW1" s="723"/>
      <c r="FPY1" s="723"/>
      <c r="FQA1" s="723"/>
      <c r="FQC1" s="723"/>
      <c r="FQE1" s="723"/>
      <c r="FQG1" s="723"/>
      <c r="FQI1" s="723"/>
      <c r="FQK1" s="723"/>
      <c r="FQM1" s="723"/>
      <c r="FQO1" s="723"/>
      <c r="FQQ1" s="723"/>
      <c r="FQS1" s="723"/>
      <c r="FQU1" s="723"/>
      <c r="FQW1" s="723"/>
      <c r="FQY1" s="723"/>
      <c r="FRA1" s="723"/>
      <c r="FRC1" s="723"/>
      <c r="FRE1" s="723"/>
      <c r="FRG1" s="723"/>
      <c r="FRI1" s="723"/>
      <c r="FRK1" s="723"/>
      <c r="FRM1" s="723"/>
      <c r="FRO1" s="723"/>
      <c r="FRQ1" s="723"/>
      <c r="FRS1" s="723"/>
      <c r="FRU1" s="723"/>
      <c r="FRW1" s="723"/>
      <c r="FRY1" s="723"/>
      <c r="FSA1" s="723"/>
      <c r="FSC1" s="723"/>
      <c r="FSE1" s="723"/>
      <c r="FSG1" s="723"/>
      <c r="FSI1" s="723"/>
      <c r="FSK1" s="723"/>
      <c r="FSM1" s="723"/>
      <c r="FSO1" s="723"/>
      <c r="FSQ1" s="723"/>
      <c r="FSS1" s="723"/>
      <c r="FSU1" s="723"/>
      <c r="FSW1" s="723"/>
      <c r="FSY1" s="723"/>
      <c r="FTA1" s="723"/>
      <c r="FTC1" s="723"/>
      <c r="FTE1" s="723"/>
      <c r="FTG1" s="723"/>
      <c r="FTI1" s="723"/>
      <c r="FTK1" s="723"/>
      <c r="FTM1" s="723"/>
      <c r="FTO1" s="723"/>
      <c r="FTQ1" s="723"/>
      <c r="FTS1" s="723"/>
      <c r="FTU1" s="723"/>
      <c r="FTW1" s="723"/>
      <c r="FTY1" s="723"/>
      <c r="FUA1" s="723"/>
      <c r="FUC1" s="723"/>
      <c r="FUE1" s="723"/>
      <c r="FUG1" s="723"/>
      <c r="FUI1" s="723"/>
      <c r="FUK1" s="723"/>
      <c r="FUM1" s="723"/>
      <c r="FUO1" s="723"/>
      <c r="FUQ1" s="723"/>
      <c r="FUS1" s="723"/>
      <c r="FUU1" s="723"/>
      <c r="FUW1" s="723"/>
      <c r="FUY1" s="723"/>
      <c r="FVA1" s="723"/>
      <c r="FVC1" s="723"/>
      <c r="FVE1" s="723"/>
      <c r="FVG1" s="723"/>
      <c r="FVI1" s="723"/>
      <c r="FVK1" s="723"/>
      <c r="FVM1" s="723"/>
      <c r="FVO1" s="723"/>
      <c r="FVQ1" s="723"/>
      <c r="FVS1" s="723"/>
      <c r="FVU1" s="723"/>
      <c r="FVW1" s="723"/>
      <c r="FVY1" s="723"/>
      <c r="FWA1" s="723"/>
      <c r="FWC1" s="723"/>
      <c r="FWE1" s="723"/>
      <c r="FWG1" s="723"/>
      <c r="FWI1" s="723"/>
      <c r="FWK1" s="723"/>
      <c r="FWM1" s="723"/>
      <c r="FWO1" s="723"/>
      <c r="FWQ1" s="723"/>
      <c r="FWS1" s="723"/>
      <c r="FWU1" s="723"/>
      <c r="FWW1" s="723"/>
      <c r="FWY1" s="723"/>
      <c r="FXA1" s="723"/>
      <c r="FXC1" s="723"/>
      <c r="FXE1" s="723"/>
      <c r="FXG1" s="723"/>
      <c r="FXI1" s="723"/>
      <c r="FXK1" s="723"/>
      <c r="FXM1" s="723"/>
      <c r="FXO1" s="723"/>
      <c r="FXQ1" s="723"/>
      <c r="FXS1" s="723"/>
      <c r="FXU1" s="723"/>
      <c r="FXW1" s="723"/>
      <c r="FXY1" s="723"/>
      <c r="FYA1" s="723"/>
      <c r="FYC1" s="723"/>
      <c r="FYE1" s="723"/>
      <c r="FYG1" s="723"/>
      <c r="FYI1" s="723"/>
      <c r="FYK1" s="723"/>
      <c r="FYM1" s="723"/>
      <c r="FYO1" s="723"/>
      <c r="FYQ1" s="723"/>
      <c r="FYS1" s="723"/>
      <c r="FYU1" s="723"/>
      <c r="FYW1" s="723"/>
      <c r="FYY1" s="723"/>
      <c r="FZA1" s="723"/>
      <c r="FZC1" s="723"/>
      <c r="FZE1" s="723"/>
      <c r="FZG1" s="723"/>
      <c r="FZI1" s="723"/>
      <c r="FZK1" s="723"/>
      <c r="FZM1" s="723"/>
      <c r="FZO1" s="723"/>
      <c r="FZQ1" s="723"/>
      <c r="FZS1" s="723"/>
      <c r="FZU1" s="723"/>
      <c r="FZW1" s="723"/>
      <c r="FZY1" s="723"/>
      <c r="GAA1" s="723"/>
      <c r="GAC1" s="723"/>
      <c r="GAE1" s="723"/>
      <c r="GAG1" s="723"/>
      <c r="GAI1" s="723"/>
      <c r="GAK1" s="723"/>
      <c r="GAM1" s="723"/>
      <c r="GAO1" s="723"/>
      <c r="GAQ1" s="723"/>
      <c r="GAS1" s="723"/>
      <c r="GAU1" s="723"/>
      <c r="GAW1" s="723"/>
      <c r="GAY1" s="723"/>
      <c r="GBA1" s="723"/>
      <c r="GBC1" s="723"/>
      <c r="GBE1" s="723"/>
      <c r="GBG1" s="723"/>
      <c r="GBI1" s="723"/>
      <c r="GBK1" s="723"/>
      <c r="GBM1" s="723"/>
      <c r="GBO1" s="723"/>
      <c r="GBQ1" s="723"/>
      <c r="GBS1" s="723"/>
      <c r="GBU1" s="723"/>
      <c r="GBW1" s="723"/>
      <c r="GBY1" s="723"/>
      <c r="GCA1" s="723"/>
      <c r="GCC1" s="723"/>
      <c r="GCE1" s="723"/>
      <c r="GCG1" s="723"/>
      <c r="GCI1" s="723"/>
      <c r="GCK1" s="723"/>
      <c r="GCM1" s="723"/>
      <c r="GCO1" s="723"/>
      <c r="GCQ1" s="723"/>
      <c r="GCS1" s="723"/>
      <c r="GCU1" s="723"/>
      <c r="GCW1" s="723"/>
      <c r="GCY1" s="723"/>
      <c r="GDA1" s="723"/>
      <c r="GDC1" s="723"/>
      <c r="GDE1" s="723"/>
      <c r="GDG1" s="723"/>
      <c r="GDI1" s="723"/>
      <c r="GDK1" s="723"/>
      <c r="GDM1" s="723"/>
      <c r="GDO1" s="723"/>
      <c r="GDQ1" s="723"/>
      <c r="GDS1" s="723"/>
      <c r="GDU1" s="723"/>
      <c r="GDW1" s="723"/>
      <c r="GDY1" s="723"/>
      <c r="GEA1" s="723"/>
      <c r="GEC1" s="723"/>
      <c r="GEE1" s="723"/>
      <c r="GEG1" s="723"/>
      <c r="GEI1" s="723"/>
      <c r="GEK1" s="723"/>
      <c r="GEM1" s="723"/>
      <c r="GEO1" s="723"/>
      <c r="GEQ1" s="723"/>
      <c r="GES1" s="723"/>
      <c r="GEU1" s="723"/>
      <c r="GEW1" s="723"/>
      <c r="GEY1" s="723"/>
      <c r="GFA1" s="723"/>
      <c r="GFC1" s="723"/>
      <c r="GFE1" s="723"/>
      <c r="GFG1" s="723"/>
      <c r="GFI1" s="723"/>
      <c r="GFK1" s="723"/>
      <c r="GFM1" s="723"/>
      <c r="GFO1" s="723"/>
      <c r="GFQ1" s="723"/>
      <c r="GFS1" s="723"/>
      <c r="GFU1" s="723"/>
      <c r="GFW1" s="723"/>
      <c r="GFY1" s="723"/>
      <c r="GGA1" s="723"/>
      <c r="GGC1" s="723"/>
      <c r="GGE1" s="723"/>
      <c r="GGG1" s="723"/>
      <c r="GGI1" s="723"/>
      <c r="GGK1" s="723"/>
      <c r="GGM1" s="723"/>
      <c r="GGO1" s="723"/>
      <c r="GGQ1" s="723"/>
      <c r="GGS1" s="723"/>
      <c r="GGU1" s="723"/>
      <c r="GGW1" s="723"/>
      <c r="GGY1" s="723"/>
      <c r="GHA1" s="723"/>
      <c r="GHC1" s="723"/>
      <c r="GHE1" s="723"/>
      <c r="GHG1" s="723"/>
      <c r="GHI1" s="723"/>
      <c r="GHK1" s="723"/>
      <c r="GHM1" s="723"/>
      <c r="GHO1" s="723"/>
      <c r="GHQ1" s="723"/>
      <c r="GHS1" s="723"/>
      <c r="GHU1" s="723"/>
      <c r="GHW1" s="723"/>
      <c r="GHY1" s="723"/>
      <c r="GIA1" s="723"/>
      <c r="GIC1" s="723"/>
      <c r="GIE1" s="723"/>
      <c r="GIG1" s="723"/>
      <c r="GII1" s="723"/>
      <c r="GIK1" s="723"/>
      <c r="GIM1" s="723"/>
      <c r="GIO1" s="723"/>
      <c r="GIQ1" s="723"/>
      <c r="GIS1" s="723"/>
      <c r="GIU1" s="723"/>
      <c r="GIW1" s="723"/>
      <c r="GIY1" s="723"/>
      <c r="GJA1" s="723"/>
      <c r="GJC1" s="723"/>
      <c r="GJE1" s="723"/>
      <c r="GJG1" s="723"/>
      <c r="GJI1" s="723"/>
      <c r="GJK1" s="723"/>
      <c r="GJM1" s="723"/>
      <c r="GJO1" s="723"/>
      <c r="GJQ1" s="723"/>
      <c r="GJS1" s="723"/>
      <c r="GJU1" s="723"/>
      <c r="GJW1" s="723"/>
      <c r="GJY1" s="723"/>
      <c r="GKA1" s="723"/>
      <c r="GKC1" s="723"/>
      <c r="GKE1" s="723"/>
      <c r="GKG1" s="723"/>
      <c r="GKI1" s="723"/>
      <c r="GKK1" s="723"/>
      <c r="GKM1" s="723"/>
      <c r="GKO1" s="723"/>
      <c r="GKQ1" s="723"/>
      <c r="GKS1" s="723"/>
      <c r="GKU1" s="723"/>
      <c r="GKW1" s="723"/>
      <c r="GKY1" s="723"/>
      <c r="GLA1" s="723"/>
      <c r="GLC1" s="723"/>
      <c r="GLE1" s="723"/>
      <c r="GLG1" s="723"/>
      <c r="GLI1" s="723"/>
      <c r="GLK1" s="723"/>
      <c r="GLM1" s="723"/>
      <c r="GLO1" s="723"/>
      <c r="GLQ1" s="723"/>
      <c r="GLS1" s="723"/>
      <c r="GLU1" s="723"/>
      <c r="GLW1" s="723"/>
      <c r="GLY1" s="723"/>
      <c r="GMA1" s="723"/>
      <c r="GMC1" s="723"/>
      <c r="GME1" s="723"/>
      <c r="GMG1" s="723"/>
      <c r="GMI1" s="723"/>
      <c r="GMK1" s="723"/>
      <c r="GMM1" s="723"/>
      <c r="GMO1" s="723"/>
      <c r="GMQ1" s="723"/>
      <c r="GMS1" s="723"/>
      <c r="GMU1" s="723"/>
      <c r="GMW1" s="723"/>
      <c r="GMY1" s="723"/>
      <c r="GNA1" s="723"/>
      <c r="GNC1" s="723"/>
      <c r="GNE1" s="723"/>
      <c r="GNG1" s="723"/>
      <c r="GNI1" s="723"/>
      <c r="GNK1" s="723"/>
      <c r="GNM1" s="723"/>
      <c r="GNO1" s="723"/>
      <c r="GNQ1" s="723"/>
      <c r="GNS1" s="723"/>
      <c r="GNU1" s="723"/>
      <c r="GNW1" s="723"/>
      <c r="GNY1" s="723"/>
      <c r="GOA1" s="723"/>
      <c r="GOC1" s="723"/>
      <c r="GOE1" s="723"/>
      <c r="GOG1" s="723"/>
      <c r="GOI1" s="723"/>
      <c r="GOK1" s="723"/>
      <c r="GOM1" s="723"/>
      <c r="GOO1" s="723"/>
      <c r="GOQ1" s="723"/>
      <c r="GOS1" s="723"/>
      <c r="GOU1" s="723"/>
      <c r="GOW1" s="723"/>
      <c r="GOY1" s="723"/>
      <c r="GPA1" s="723"/>
      <c r="GPC1" s="723"/>
      <c r="GPE1" s="723"/>
      <c r="GPG1" s="723"/>
      <c r="GPI1" s="723"/>
      <c r="GPK1" s="723"/>
      <c r="GPM1" s="723"/>
      <c r="GPO1" s="723"/>
      <c r="GPQ1" s="723"/>
      <c r="GPS1" s="723"/>
      <c r="GPU1" s="723"/>
      <c r="GPW1" s="723"/>
      <c r="GPY1" s="723"/>
      <c r="GQA1" s="723"/>
      <c r="GQC1" s="723"/>
      <c r="GQE1" s="723"/>
      <c r="GQG1" s="723"/>
      <c r="GQI1" s="723"/>
      <c r="GQK1" s="723"/>
      <c r="GQM1" s="723"/>
      <c r="GQO1" s="723"/>
      <c r="GQQ1" s="723"/>
      <c r="GQS1" s="723"/>
      <c r="GQU1" s="723"/>
      <c r="GQW1" s="723"/>
      <c r="GQY1" s="723"/>
      <c r="GRA1" s="723"/>
      <c r="GRC1" s="723"/>
      <c r="GRE1" s="723"/>
      <c r="GRG1" s="723"/>
      <c r="GRI1" s="723"/>
      <c r="GRK1" s="723"/>
      <c r="GRM1" s="723"/>
      <c r="GRO1" s="723"/>
      <c r="GRQ1" s="723"/>
      <c r="GRS1" s="723"/>
      <c r="GRU1" s="723"/>
      <c r="GRW1" s="723"/>
      <c r="GRY1" s="723"/>
      <c r="GSA1" s="723"/>
      <c r="GSC1" s="723"/>
      <c r="GSE1" s="723"/>
      <c r="GSG1" s="723"/>
      <c r="GSI1" s="723"/>
      <c r="GSK1" s="723"/>
      <c r="GSM1" s="723"/>
      <c r="GSO1" s="723"/>
      <c r="GSQ1" s="723"/>
      <c r="GSS1" s="723"/>
      <c r="GSU1" s="723"/>
      <c r="GSW1" s="723"/>
      <c r="GSY1" s="723"/>
      <c r="GTA1" s="723"/>
      <c r="GTC1" s="723"/>
      <c r="GTE1" s="723"/>
      <c r="GTG1" s="723"/>
      <c r="GTI1" s="723"/>
      <c r="GTK1" s="723"/>
      <c r="GTM1" s="723"/>
      <c r="GTO1" s="723"/>
      <c r="GTQ1" s="723"/>
      <c r="GTS1" s="723"/>
      <c r="GTU1" s="723"/>
      <c r="GTW1" s="723"/>
      <c r="GTY1" s="723"/>
      <c r="GUA1" s="723"/>
      <c r="GUC1" s="723"/>
      <c r="GUE1" s="723"/>
      <c r="GUG1" s="723"/>
      <c r="GUI1" s="723"/>
      <c r="GUK1" s="723"/>
      <c r="GUM1" s="723"/>
      <c r="GUO1" s="723"/>
      <c r="GUQ1" s="723"/>
      <c r="GUS1" s="723"/>
      <c r="GUU1" s="723"/>
      <c r="GUW1" s="723"/>
      <c r="GUY1" s="723"/>
      <c r="GVA1" s="723"/>
      <c r="GVC1" s="723"/>
      <c r="GVE1" s="723"/>
      <c r="GVG1" s="723"/>
      <c r="GVI1" s="723"/>
      <c r="GVK1" s="723"/>
      <c r="GVM1" s="723"/>
      <c r="GVO1" s="723"/>
      <c r="GVQ1" s="723"/>
      <c r="GVS1" s="723"/>
      <c r="GVU1" s="723"/>
      <c r="GVW1" s="723"/>
      <c r="GVY1" s="723"/>
      <c r="GWA1" s="723"/>
      <c r="GWC1" s="723"/>
      <c r="GWE1" s="723"/>
      <c r="GWG1" s="723"/>
      <c r="GWI1" s="723"/>
      <c r="GWK1" s="723"/>
      <c r="GWM1" s="723"/>
      <c r="GWO1" s="723"/>
      <c r="GWQ1" s="723"/>
      <c r="GWS1" s="723"/>
      <c r="GWU1" s="723"/>
      <c r="GWW1" s="723"/>
      <c r="GWY1" s="723"/>
      <c r="GXA1" s="723"/>
      <c r="GXC1" s="723"/>
      <c r="GXE1" s="723"/>
      <c r="GXG1" s="723"/>
      <c r="GXI1" s="723"/>
      <c r="GXK1" s="723"/>
      <c r="GXM1" s="723"/>
      <c r="GXO1" s="723"/>
      <c r="GXQ1" s="723"/>
      <c r="GXS1" s="723"/>
      <c r="GXU1" s="723"/>
      <c r="GXW1" s="723"/>
      <c r="GXY1" s="723"/>
      <c r="GYA1" s="723"/>
      <c r="GYC1" s="723"/>
      <c r="GYE1" s="723"/>
      <c r="GYG1" s="723"/>
      <c r="GYI1" s="723"/>
      <c r="GYK1" s="723"/>
      <c r="GYM1" s="723"/>
      <c r="GYO1" s="723"/>
      <c r="GYQ1" s="723"/>
      <c r="GYS1" s="723"/>
      <c r="GYU1" s="723"/>
      <c r="GYW1" s="723"/>
      <c r="GYY1" s="723"/>
      <c r="GZA1" s="723"/>
      <c r="GZC1" s="723"/>
      <c r="GZE1" s="723"/>
      <c r="GZG1" s="723"/>
      <c r="GZI1" s="723"/>
      <c r="GZK1" s="723"/>
      <c r="GZM1" s="723"/>
      <c r="GZO1" s="723"/>
      <c r="GZQ1" s="723"/>
      <c r="GZS1" s="723"/>
      <c r="GZU1" s="723"/>
      <c r="GZW1" s="723"/>
      <c r="GZY1" s="723"/>
      <c r="HAA1" s="723"/>
      <c r="HAC1" s="723"/>
      <c r="HAE1" s="723"/>
      <c r="HAG1" s="723"/>
      <c r="HAI1" s="723"/>
      <c r="HAK1" s="723"/>
      <c r="HAM1" s="723"/>
      <c r="HAO1" s="723"/>
      <c r="HAQ1" s="723"/>
      <c r="HAS1" s="723"/>
      <c r="HAU1" s="723"/>
      <c r="HAW1" s="723"/>
      <c r="HAY1" s="723"/>
      <c r="HBA1" s="723"/>
      <c r="HBC1" s="723"/>
      <c r="HBE1" s="723"/>
      <c r="HBG1" s="723"/>
      <c r="HBI1" s="723"/>
      <c r="HBK1" s="723"/>
      <c r="HBM1" s="723"/>
      <c r="HBO1" s="723"/>
      <c r="HBQ1" s="723"/>
      <c r="HBS1" s="723"/>
      <c r="HBU1" s="723"/>
      <c r="HBW1" s="723"/>
      <c r="HBY1" s="723"/>
      <c r="HCA1" s="723"/>
      <c r="HCC1" s="723"/>
      <c r="HCE1" s="723"/>
      <c r="HCG1" s="723"/>
      <c r="HCI1" s="723"/>
      <c r="HCK1" s="723"/>
      <c r="HCM1" s="723"/>
      <c r="HCO1" s="723"/>
      <c r="HCQ1" s="723"/>
      <c r="HCS1" s="723"/>
      <c r="HCU1" s="723"/>
      <c r="HCW1" s="723"/>
      <c r="HCY1" s="723"/>
      <c r="HDA1" s="723"/>
      <c r="HDC1" s="723"/>
      <c r="HDE1" s="723"/>
      <c r="HDG1" s="723"/>
      <c r="HDI1" s="723"/>
      <c r="HDK1" s="723"/>
      <c r="HDM1" s="723"/>
      <c r="HDO1" s="723"/>
      <c r="HDQ1" s="723"/>
      <c r="HDS1" s="723"/>
      <c r="HDU1" s="723"/>
      <c r="HDW1" s="723"/>
      <c r="HDY1" s="723"/>
      <c r="HEA1" s="723"/>
      <c r="HEC1" s="723"/>
      <c r="HEE1" s="723"/>
      <c r="HEG1" s="723"/>
      <c r="HEI1" s="723"/>
      <c r="HEK1" s="723"/>
      <c r="HEM1" s="723"/>
      <c r="HEO1" s="723"/>
      <c r="HEQ1" s="723"/>
      <c r="HES1" s="723"/>
      <c r="HEU1" s="723"/>
      <c r="HEW1" s="723"/>
      <c r="HEY1" s="723"/>
      <c r="HFA1" s="723"/>
      <c r="HFC1" s="723"/>
      <c r="HFE1" s="723"/>
      <c r="HFG1" s="723"/>
      <c r="HFI1" s="723"/>
      <c r="HFK1" s="723"/>
      <c r="HFM1" s="723"/>
      <c r="HFO1" s="723"/>
      <c r="HFQ1" s="723"/>
      <c r="HFS1" s="723"/>
      <c r="HFU1" s="723"/>
      <c r="HFW1" s="723"/>
      <c r="HFY1" s="723"/>
      <c r="HGA1" s="723"/>
      <c r="HGC1" s="723"/>
      <c r="HGE1" s="723"/>
      <c r="HGG1" s="723"/>
      <c r="HGI1" s="723"/>
      <c r="HGK1" s="723"/>
      <c r="HGM1" s="723"/>
      <c r="HGO1" s="723"/>
      <c r="HGQ1" s="723"/>
      <c r="HGS1" s="723"/>
      <c r="HGU1" s="723"/>
      <c r="HGW1" s="723"/>
      <c r="HGY1" s="723"/>
      <c r="HHA1" s="723"/>
      <c r="HHC1" s="723"/>
      <c r="HHE1" s="723"/>
      <c r="HHG1" s="723"/>
      <c r="HHI1" s="723"/>
      <c r="HHK1" s="723"/>
      <c r="HHM1" s="723"/>
      <c r="HHO1" s="723"/>
      <c r="HHQ1" s="723"/>
      <c r="HHS1" s="723"/>
      <c r="HHU1" s="723"/>
      <c r="HHW1" s="723"/>
      <c r="HHY1" s="723"/>
      <c r="HIA1" s="723"/>
      <c r="HIC1" s="723"/>
      <c r="HIE1" s="723"/>
      <c r="HIG1" s="723"/>
      <c r="HII1" s="723"/>
      <c r="HIK1" s="723"/>
      <c r="HIM1" s="723"/>
      <c r="HIO1" s="723"/>
      <c r="HIQ1" s="723"/>
      <c r="HIS1" s="723"/>
      <c r="HIU1" s="723"/>
      <c r="HIW1" s="723"/>
      <c r="HIY1" s="723"/>
      <c r="HJA1" s="723"/>
      <c r="HJC1" s="723"/>
      <c r="HJE1" s="723"/>
      <c r="HJG1" s="723"/>
      <c r="HJI1" s="723"/>
      <c r="HJK1" s="723"/>
      <c r="HJM1" s="723"/>
      <c r="HJO1" s="723"/>
      <c r="HJQ1" s="723"/>
      <c r="HJS1" s="723"/>
      <c r="HJU1" s="723"/>
      <c r="HJW1" s="723"/>
      <c r="HJY1" s="723"/>
      <c r="HKA1" s="723"/>
      <c r="HKC1" s="723"/>
      <c r="HKE1" s="723"/>
      <c r="HKG1" s="723"/>
      <c r="HKI1" s="723"/>
      <c r="HKK1" s="723"/>
      <c r="HKM1" s="723"/>
      <c r="HKO1" s="723"/>
      <c r="HKQ1" s="723"/>
      <c r="HKS1" s="723"/>
      <c r="HKU1" s="723"/>
      <c r="HKW1" s="723"/>
      <c r="HKY1" s="723"/>
      <c r="HLA1" s="723"/>
      <c r="HLC1" s="723"/>
      <c r="HLE1" s="723"/>
      <c r="HLG1" s="723"/>
      <c r="HLI1" s="723"/>
      <c r="HLK1" s="723"/>
      <c r="HLM1" s="723"/>
      <c r="HLO1" s="723"/>
      <c r="HLQ1" s="723"/>
      <c r="HLS1" s="723"/>
      <c r="HLU1" s="723"/>
      <c r="HLW1" s="723"/>
      <c r="HLY1" s="723"/>
      <c r="HMA1" s="723"/>
      <c r="HMC1" s="723"/>
      <c r="HME1" s="723"/>
      <c r="HMG1" s="723"/>
      <c r="HMI1" s="723"/>
      <c r="HMK1" s="723"/>
      <c r="HMM1" s="723"/>
      <c r="HMO1" s="723"/>
      <c r="HMQ1" s="723"/>
      <c r="HMS1" s="723"/>
      <c r="HMU1" s="723"/>
      <c r="HMW1" s="723"/>
      <c r="HMY1" s="723"/>
      <c r="HNA1" s="723"/>
      <c r="HNC1" s="723"/>
      <c r="HNE1" s="723"/>
      <c r="HNG1" s="723"/>
      <c r="HNI1" s="723"/>
      <c r="HNK1" s="723"/>
      <c r="HNM1" s="723"/>
      <c r="HNO1" s="723"/>
      <c r="HNQ1" s="723"/>
      <c r="HNS1" s="723"/>
      <c r="HNU1" s="723"/>
      <c r="HNW1" s="723"/>
      <c r="HNY1" s="723"/>
      <c r="HOA1" s="723"/>
      <c r="HOC1" s="723"/>
      <c r="HOE1" s="723"/>
      <c r="HOG1" s="723"/>
      <c r="HOI1" s="723"/>
      <c r="HOK1" s="723"/>
      <c r="HOM1" s="723"/>
      <c r="HOO1" s="723"/>
      <c r="HOQ1" s="723"/>
      <c r="HOS1" s="723"/>
      <c r="HOU1" s="723"/>
      <c r="HOW1" s="723"/>
      <c r="HOY1" s="723"/>
      <c r="HPA1" s="723"/>
      <c r="HPC1" s="723"/>
      <c r="HPE1" s="723"/>
      <c r="HPG1" s="723"/>
      <c r="HPI1" s="723"/>
      <c r="HPK1" s="723"/>
      <c r="HPM1" s="723"/>
      <c r="HPO1" s="723"/>
      <c r="HPQ1" s="723"/>
      <c r="HPS1" s="723"/>
      <c r="HPU1" s="723"/>
      <c r="HPW1" s="723"/>
      <c r="HPY1" s="723"/>
      <c r="HQA1" s="723"/>
      <c r="HQC1" s="723"/>
      <c r="HQE1" s="723"/>
      <c r="HQG1" s="723"/>
      <c r="HQI1" s="723"/>
      <c r="HQK1" s="723"/>
      <c r="HQM1" s="723"/>
      <c r="HQO1" s="723"/>
      <c r="HQQ1" s="723"/>
      <c r="HQS1" s="723"/>
      <c r="HQU1" s="723"/>
      <c r="HQW1" s="723"/>
      <c r="HQY1" s="723"/>
      <c r="HRA1" s="723"/>
      <c r="HRC1" s="723"/>
      <c r="HRE1" s="723"/>
      <c r="HRG1" s="723"/>
      <c r="HRI1" s="723"/>
      <c r="HRK1" s="723"/>
      <c r="HRM1" s="723"/>
      <c r="HRO1" s="723"/>
      <c r="HRQ1" s="723"/>
      <c r="HRS1" s="723"/>
      <c r="HRU1" s="723"/>
      <c r="HRW1" s="723"/>
      <c r="HRY1" s="723"/>
      <c r="HSA1" s="723"/>
      <c r="HSC1" s="723"/>
      <c r="HSE1" s="723"/>
      <c r="HSG1" s="723"/>
      <c r="HSI1" s="723"/>
      <c r="HSK1" s="723"/>
      <c r="HSM1" s="723"/>
      <c r="HSO1" s="723"/>
      <c r="HSQ1" s="723"/>
      <c r="HSS1" s="723"/>
      <c r="HSU1" s="723"/>
      <c r="HSW1" s="723"/>
      <c r="HSY1" s="723"/>
      <c r="HTA1" s="723"/>
      <c r="HTC1" s="723"/>
      <c r="HTE1" s="723"/>
      <c r="HTG1" s="723"/>
      <c r="HTI1" s="723"/>
      <c r="HTK1" s="723"/>
      <c r="HTM1" s="723"/>
      <c r="HTO1" s="723"/>
      <c r="HTQ1" s="723"/>
      <c r="HTS1" s="723"/>
      <c r="HTU1" s="723"/>
      <c r="HTW1" s="723"/>
      <c r="HTY1" s="723"/>
      <c r="HUA1" s="723"/>
      <c r="HUC1" s="723"/>
      <c r="HUE1" s="723"/>
      <c r="HUG1" s="723"/>
      <c r="HUI1" s="723"/>
      <c r="HUK1" s="723"/>
      <c r="HUM1" s="723"/>
      <c r="HUO1" s="723"/>
      <c r="HUQ1" s="723"/>
      <c r="HUS1" s="723"/>
      <c r="HUU1" s="723"/>
      <c r="HUW1" s="723"/>
      <c r="HUY1" s="723"/>
      <c r="HVA1" s="723"/>
      <c r="HVC1" s="723"/>
      <c r="HVE1" s="723"/>
      <c r="HVG1" s="723"/>
      <c r="HVI1" s="723"/>
      <c r="HVK1" s="723"/>
      <c r="HVM1" s="723"/>
      <c r="HVO1" s="723"/>
      <c r="HVQ1" s="723"/>
      <c r="HVS1" s="723"/>
      <c r="HVU1" s="723"/>
      <c r="HVW1" s="723"/>
      <c r="HVY1" s="723"/>
      <c r="HWA1" s="723"/>
      <c r="HWC1" s="723"/>
      <c r="HWE1" s="723"/>
      <c r="HWG1" s="723"/>
      <c r="HWI1" s="723"/>
      <c r="HWK1" s="723"/>
      <c r="HWM1" s="723"/>
      <c r="HWO1" s="723"/>
      <c r="HWQ1" s="723"/>
      <c r="HWS1" s="723"/>
      <c r="HWU1" s="723"/>
      <c r="HWW1" s="723"/>
      <c r="HWY1" s="723"/>
      <c r="HXA1" s="723"/>
      <c r="HXC1" s="723"/>
      <c r="HXE1" s="723"/>
      <c r="HXG1" s="723"/>
      <c r="HXI1" s="723"/>
      <c r="HXK1" s="723"/>
      <c r="HXM1" s="723"/>
      <c r="HXO1" s="723"/>
      <c r="HXQ1" s="723"/>
      <c r="HXS1" s="723"/>
      <c r="HXU1" s="723"/>
      <c r="HXW1" s="723"/>
      <c r="HXY1" s="723"/>
      <c r="HYA1" s="723"/>
      <c r="HYC1" s="723"/>
      <c r="HYE1" s="723"/>
      <c r="HYG1" s="723"/>
      <c r="HYI1" s="723"/>
      <c r="HYK1" s="723"/>
      <c r="HYM1" s="723"/>
      <c r="HYO1" s="723"/>
      <c r="HYQ1" s="723"/>
      <c r="HYS1" s="723"/>
      <c r="HYU1" s="723"/>
      <c r="HYW1" s="723"/>
      <c r="HYY1" s="723"/>
      <c r="HZA1" s="723"/>
      <c r="HZC1" s="723"/>
      <c r="HZE1" s="723"/>
      <c r="HZG1" s="723"/>
      <c r="HZI1" s="723"/>
      <c r="HZK1" s="723"/>
      <c r="HZM1" s="723"/>
      <c r="HZO1" s="723"/>
      <c r="HZQ1" s="723"/>
      <c r="HZS1" s="723"/>
      <c r="HZU1" s="723"/>
      <c r="HZW1" s="723"/>
      <c r="HZY1" s="723"/>
      <c r="IAA1" s="723"/>
      <c r="IAC1" s="723"/>
      <c r="IAE1" s="723"/>
      <c r="IAG1" s="723"/>
      <c r="IAI1" s="723"/>
      <c r="IAK1" s="723"/>
      <c r="IAM1" s="723"/>
      <c r="IAO1" s="723"/>
      <c r="IAQ1" s="723"/>
      <c r="IAS1" s="723"/>
      <c r="IAU1" s="723"/>
      <c r="IAW1" s="723"/>
      <c r="IAY1" s="723"/>
      <c r="IBA1" s="723"/>
      <c r="IBC1" s="723"/>
      <c r="IBE1" s="723"/>
      <c r="IBG1" s="723"/>
      <c r="IBI1" s="723"/>
      <c r="IBK1" s="723"/>
      <c r="IBM1" s="723"/>
      <c r="IBO1" s="723"/>
      <c r="IBQ1" s="723"/>
      <c r="IBS1" s="723"/>
      <c r="IBU1" s="723"/>
      <c r="IBW1" s="723"/>
      <c r="IBY1" s="723"/>
      <c r="ICA1" s="723"/>
      <c r="ICC1" s="723"/>
      <c r="ICE1" s="723"/>
      <c r="ICG1" s="723"/>
      <c r="ICI1" s="723"/>
      <c r="ICK1" s="723"/>
      <c r="ICM1" s="723"/>
      <c r="ICO1" s="723"/>
      <c r="ICQ1" s="723"/>
      <c r="ICS1" s="723"/>
      <c r="ICU1" s="723"/>
      <c r="ICW1" s="723"/>
      <c r="ICY1" s="723"/>
      <c r="IDA1" s="723"/>
      <c r="IDC1" s="723"/>
      <c r="IDE1" s="723"/>
      <c r="IDG1" s="723"/>
      <c r="IDI1" s="723"/>
      <c r="IDK1" s="723"/>
      <c r="IDM1" s="723"/>
      <c r="IDO1" s="723"/>
      <c r="IDQ1" s="723"/>
      <c r="IDS1" s="723"/>
      <c r="IDU1" s="723"/>
      <c r="IDW1" s="723"/>
      <c r="IDY1" s="723"/>
      <c r="IEA1" s="723"/>
      <c r="IEC1" s="723"/>
      <c r="IEE1" s="723"/>
      <c r="IEG1" s="723"/>
      <c r="IEI1" s="723"/>
      <c r="IEK1" s="723"/>
      <c r="IEM1" s="723"/>
      <c r="IEO1" s="723"/>
      <c r="IEQ1" s="723"/>
      <c r="IES1" s="723"/>
      <c r="IEU1" s="723"/>
      <c r="IEW1" s="723"/>
      <c r="IEY1" s="723"/>
      <c r="IFA1" s="723"/>
      <c r="IFC1" s="723"/>
      <c r="IFE1" s="723"/>
      <c r="IFG1" s="723"/>
      <c r="IFI1" s="723"/>
      <c r="IFK1" s="723"/>
      <c r="IFM1" s="723"/>
      <c r="IFO1" s="723"/>
      <c r="IFQ1" s="723"/>
      <c r="IFS1" s="723"/>
      <c r="IFU1" s="723"/>
      <c r="IFW1" s="723"/>
      <c r="IFY1" s="723"/>
      <c r="IGA1" s="723"/>
      <c r="IGC1" s="723"/>
      <c r="IGE1" s="723"/>
      <c r="IGG1" s="723"/>
      <c r="IGI1" s="723"/>
      <c r="IGK1" s="723"/>
      <c r="IGM1" s="723"/>
      <c r="IGO1" s="723"/>
      <c r="IGQ1" s="723"/>
      <c r="IGS1" s="723"/>
      <c r="IGU1" s="723"/>
      <c r="IGW1" s="723"/>
      <c r="IGY1" s="723"/>
      <c r="IHA1" s="723"/>
      <c r="IHC1" s="723"/>
      <c r="IHE1" s="723"/>
      <c r="IHG1" s="723"/>
      <c r="IHI1" s="723"/>
      <c r="IHK1" s="723"/>
      <c r="IHM1" s="723"/>
      <c r="IHO1" s="723"/>
      <c r="IHQ1" s="723"/>
      <c r="IHS1" s="723"/>
      <c r="IHU1" s="723"/>
      <c r="IHW1" s="723"/>
      <c r="IHY1" s="723"/>
      <c r="IIA1" s="723"/>
      <c r="IIC1" s="723"/>
      <c r="IIE1" s="723"/>
      <c r="IIG1" s="723"/>
      <c r="III1" s="723"/>
      <c r="IIK1" s="723"/>
      <c r="IIM1" s="723"/>
      <c r="IIO1" s="723"/>
      <c r="IIQ1" s="723"/>
      <c r="IIS1" s="723"/>
      <c r="IIU1" s="723"/>
      <c r="IIW1" s="723"/>
      <c r="IIY1" s="723"/>
      <c r="IJA1" s="723"/>
      <c r="IJC1" s="723"/>
      <c r="IJE1" s="723"/>
      <c r="IJG1" s="723"/>
      <c r="IJI1" s="723"/>
      <c r="IJK1" s="723"/>
      <c r="IJM1" s="723"/>
      <c r="IJO1" s="723"/>
      <c r="IJQ1" s="723"/>
      <c r="IJS1" s="723"/>
      <c r="IJU1" s="723"/>
      <c r="IJW1" s="723"/>
      <c r="IJY1" s="723"/>
      <c r="IKA1" s="723"/>
      <c r="IKC1" s="723"/>
      <c r="IKE1" s="723"/>
      <c r="IKG1" s="723"/>
      <c r="IKI1" s="723"/>
      <c r="IKK1" s="723"/>
      <c r="IKM1" s="723"/>
      <c r="IKO1" s="723"/>
      <c r="IKQ1" s="723"/>
      <c r="IKS1" s="723"/>
      <c r="IKU1" s="723"/>
      <c r="IKW1" s="723"/>
      <c r="IKY1" s="723"/>
      <c r="ILA1" s="723"/>
      <c r="ILC1" s="723"/>
      <c r="ILE1" s="723"/>
      <c r="ILG1" s="723"/>
      <c r="ILI1" s="723"/>
      <c r="ILK1" s="723"/>
      <c r="ILM1" s="723"/>
      <c r="ILO1" s="723"/>
      <c r="ILQ1" s="723"/>
      <c r="ILS1" s="723"/>
      <c r="ILU1" s="723"/>
      <c r="ILW1" s="723"/>
      <c r="ILY1" s="723"/>
      <c r="IMA1" s="723"/>
      <c r="IMC1" s="723"/>
      <c r="IME1" s="723"/>
      <c r="IMG1" s="723"/>
      <c r="IMI1" s="723"/>
      <c r="IMK1" s="723"/>
      <c r="IMM1" s="723"/>
      <c r="IMO1" s="723"/>
      <c r="IMQ1" s="723"/>
      <c r="IMS1" s="723"/>
      <c r="IMU1" s="723"/>
      <c r="IMW1" s="723"/>
      <c r="IMY1" s="723"/>
      <c r="INA1" s="723"/>
      <c r="INC1" s="723"/>
      <c r="INE1" s="723"/>
      <c r="ING1" s="723"/>
      <c r="INI1" s="723"/>
      <c r="INK1" s="723"/>
      <c r="INM1" s="723"/>
      <c r="INO1" s="723"/>
      <c r="INQ1" s="723"/>
      <c r="INS1" s="723"/>
      <c r="INU1" s="723"/>
      <c r="INW1" s="723"/>
      <c r="INY1" s="723"/>
      <c r="IOA1" s="723"/>
      <c r="IOC1" s="723"/>
      <c r="IOE1" s="723"/>
      <c r="IOG1" s="723"/>
      <c r="IOI1" s="723"/>
      <c r="IOK1" s="723"/>
      <c r="IOM1" s="723"/>
      <c r="IOO1" s="723"/>
      <c r="IOQ1" s="723"/>
      <c r="IOS1" s="723"/>
      <c r="IOU1" s="723"/>
      <c r="IOW1" s="723"/>
      <c r="IOY1" s="723"/>
      <c r="IPA1" s="723"/>
      <c r="IPC1" s="723"/>
      <c r="IPE1" s="723"/>
      <c r="IPG1" s="723"/>
      <c r="IPI1" s="723"/>
      <c r="IPK1" s="723"/>
      <c r="IPM1" s="723"/>
      <c r="IPO1" s="723"/>
      <c r="IPQ1" s="723"/>
      <c r="IPS1" s="723"/>
      <c r="IPU1" s="723"/>
      <c r="IPW1" s="723"/>
      <c r="IPY1" s="723"/>
      <c r="IQA1" s="723"/>
      <c r="IQC1" s="723"/>
      <c r="IQE1" s="723"/>
      <c r="IQG1" s="723"/>
      <c r="IQI1" s="723"/>
      <c r="IQK1" s="723"/>
      <c r="IQM1" s="723"/>
      <c r="IQO1" s="723"/>
      <c r="IQQ1" s="723"/>
      <c r="IQS1" s="723"/>
      <c r="IQU1" s="723"/>
      <c r="IQW1" s="723"/>
      <c r="IQY1" s="723"/>
      <c r="IRA1" s="723"/>
      <c r="IRC1" s="723"/>
      <c r="IRE1" s="723"/>
      <c r="IRG1" s="723"/>
      <c r="IRI1" s="723"/>
      <c r="IRK1" s="723"/>
      <c r="IRM1" s="723"/>
      <c r="IRO1" s="723"/>
      <c r="IRQ1" s="723"/>
      <c r="IRS1" s="723"/>
      <c r="IRU1" s="723"/>
      <c r="IRW1" s="723"/>
      <c r="IRY1" s="723"/>
      <c r="ISA1" s="723"/>
      <c r="ISC1" s="723"/>
      <c r="ISE1" s="723"/>
      <c r="ISG1" s="723"/>
      <c r="ISI1" s="723"/>
      <c r="ISK1" s="723"/>
      <c r="ISM1" s="723"/>
      <c r="ISO1" s="723"/>
      <c r="ISQ1" s="723"/>
      <c r="ISS1" s="723"/>
      <c r="ISU1" s="723"/>
      <c r="ISW1" s="723"/>
      <c r="ISY1" s="723"/>
      <c r="ITA1" s="723"/>
      <c r="ITC1" s="723"/>
      <c r="ITE1" s="723"/>
      <c r="ITG1" s="723"/>
      <c r="ITI1" s="723"/>
      <c r="ITK1" s="723"/>
      <c r="ITM1" s="723"/>
      <c r="ITO1" s="723"/>
      <c r="ITQ1" s="723"/>
      <c r="ITS1" s="723"/>
      <c r="ITU1" s="723"/>
      <c r="ITW1" s="723"/>
      <c r="ITY1" s="723"/>
      <c r="IUA1" s="723"/>
      <c r="IUC1" s="723"/>
      <c r="IUE1" s="723"/>
      <c r="IUG1" s="723"/>
      <c r="IUI1" s="723"/>
      <c r="IUK1" s="723"/>
      <c r="IUM1" s="723"/>
      <c r="IUO1" s="723"/>
      <c r="IUQ1" s="723"/>
      <c r="IUS1" s="723"/>
      <c r="IUU1" s="723"/>
      <c r="IUW1" s="723"/>
      <c r="IUY1" s="723"/>
      <c r="IVA1" s="723"/>
      <c r="IVC1" s="723"/>
      <c r="IVE1" s="723"/>
      <c r="IVG1" s="723"/>
      <c r="IVI1" s="723"/>
      <c r="IVK1" s="723"/>
      <c r="IVM1" s="723"/>
      <c r="IVO1" s="723"/>
      <c r="IVQ1" s="723"/>
      <c r="IVS1" s="723"/>
      <c r="IVU1" s="723"/>
      <c r="IVW1" s="723"/>
      <c r="IVY1" s="723"/>
      <c r="IWA1" s="723"/>
      <c r="IWC1" s="723"/>
      <c r="IWE1" s="723"/>
      <c r="IWG1" s="723"/>
      <c r="IWI1" s="723"/>
      <c r="IWK1" s="723"/>
      <c r="IWM1" s="723"/>
      <c r="IWO1" s="723"/>
      <c r="IWQ1" s="723"/>
      <c r="IWS1" s="723"/>
      <c r="IWU1" s="723"/>
      <c r="IWW1" s="723"/>
      <c r="IWY1" s="723"/>
      <c r="IXA1" s="723"/>
      <c r="IXC1" s="723"/>
      <c r="IXE1" s="723"/>
      <c r="IXG1" s="723"/>
      <c r="IXI1" s="723"/>
      <c r="IXK1" s="723"/>
      <c r="IXM1" s="723"/>
      <c r="IXO1" s="723"/>
      <c r="IXQ1" s="723"/>
      <c r="IXS1" s="723"/>
      <c r="IXU1" s="723"/>
      <c r="IXW1" s="723"/>
      <c r="IXY1" s="723"/>
      <c r="IYA1" s="723"/>
      <c r="IYC1" s="723"/>
      <c r="IYE1" s="723"/>
      <c r="IYG1" s="723"/>
      <c r="IYI1" s="723"/>
      <c r="IYK1" s="723"/>
      <c r="IYM1" s="723"/>
      <c r="IYO1" s="723"/>
      <c r="IYQ1" s="723"/>
      <c r="IYS1" s="723"/>
      <c r="IYU1" s="723"/>
      <c r="IYW1" s="723"/>
      <c r="IYY1" s="723"/>
      <c r="IZA1" s="723"/>
      <c r="IZC1" s="723"/>
      <c r="IZE1" s="723"/>
      <c r="IZG1" s="723"/>
      <c r="IZI1" s="723"/>
      <c r="IZK1" s="723"/>
      <c r="IZM1" s="723"/>
      <c r="IZO1" s="723"/>
      <c r="IZQ1" s="723"/>
      <c r="IZS1" s="723"/>
      <c r="IZU1" s="723"/>
      <c r="IZW1" s="723"/>
      <c r="IZY1" s="723"/>
      <c r="JAA1" s="723"/>
      <c r="JAC1" s="723"/>
      <c r="JAE1" s="723"/>
      <c r="JAG1" s="723"/>
      <c r="JAI1" s="723"/>
      <c r="JAK1" s="723"/>
      <c r="JAM1" s="723"/>
      <c r="JAO1" s="723"/>
      <c r="JAQ1" s="723"/>
      <c r="JAS1" s="723"/>
      <c r="JAU1" s="723"/>
      <c r="JAW1" s="723"/>
      <c r="JAY1" s="723"/>
      <c r="JBA1" s="723"/>
      <c r="JBC1" s="723"/>
      <c r="JBE1" s="723"/>
      <c r="JBG1" s="723"/>
      <c r="JBI1" s="723"/>
      <c r="JBK1" s="723"/>
      <c r="JBM1" s="723"/>
      <c r="JBO1" s="723"/>
      <c r="JBQ1" s="723"/>
      <c r="JBS1" s="723"/>
      <c r="JBU1" s="723"/>
      <c r="JBW1" s="723"/>
      <c r="JBY1" s="723"/>
      <c r="JCA1" s="723"/>
      <c r="JCC1" s="723"/>
      <c r="JCE1" s="723"/>
      <c r="JCG1" s="723"/>
      <c r="JCI1" s="723"/>
      <c r="JCK1" s="723"/>
      <c r="JCM1" s="723"/>
      <c r="JCO1" s="723"/>
      <c r="JCQ1" s="723"/>
      <c r="JCS1" s="723"/>
      <c r="JCU1" s="723"/>
      <c r="JCW1" s="723"/>
      <c r="JCY1" s="723"/>
      <c r="JDA1" s="723"/>
      <c r="JDC1" s="723"/>
      <c r="JDE1" s="723"/>
      <c r="JDG1" s="723"/>
      <c r="JDI1" s="723"/>
      <c r="JDK1" s="723"/>
      <c r="JDM1" s="723"/>
      <c r="JDO1" s="723"/>
      <c r="JDQ1" s="723"/>
      <c r="JDS1" s="723"/>
      <c r="JDU1" s="723"/>
      <c r="JDW1" s="723"/>
      <c r="JDY1" s="723"/>
      <c r="JEA1" s="723"/>
      <c r="JEC1" s="723"/>
      <c r="JEE1" s="723"/>
      <c r="JEG1" s="723"/>
      <c r="JEI1" s="723"/>
      <c r="JEK1" s="723"/>
      <c r="JEM1" s="723"/>
      <c r="JEO1" s="723"/>
      <c r="JEQ1" s="723"/>
      <c r="JES1" s="723"/>
      <c r="JEU1" s="723"/>
      <c r="JEW1" s="723"/>
      <c r="JEY1" s="723"/>
      <c r="JFA1" s="723"/>
      <c r="JFC1" s="723"/>
      <c r="JFE1" s="723"/>
      <c r="JFG1" s="723"/>
      <c r="JFI1" s="723"/>
      <c r="JFK1" s="723"/>
      <c r="JFM1" s="723"/>
      <c r="JFO1" s="723"/>
      <c r="JFQ1" s="723"/>
      <c r="JFS1" s="723"/>
      <c r="JFU1" s="723"/>
      <c r="JFW1" s="723"/>
      <c r="JFY1" s="723"/>
      <c r="JGA1" s="723"/>
      <c r="JGC1" s="723"/>
      <c r="JGE1" s="723"/>
      <c r="JGG1" s="723"/>
      <c r="JGI1" s="723"/>
      <c r="JGK1" s="723"/>
      <c r="JGM1" s="723"/>
      <c r="JGO1" s="723"/>
      <c r="JGQ1" s="723"/>
      <c r="JGS1" s="723"/>
      <c r="JGU1" s="723"/>
      <c r="JGW1" s="723"/>
      <c r="JGY1" s="723"/>
      <c r="JHA1" s="723"/>
      <c r="JHC1" s="723"/>
      <c r="JHE1" s="723"/>
      <c r="JHG1" s="723"/>
      <c r="JHI1" s="723"/>
      <c r="JHK1" s="723"/>
      <c r="JHM1" s="723"/>
      <c r="JHO1" s="723"/>
      <c r="JHQ1" s="723"/>
      <c r="JHS1" s="723"/>
      <c r="JHU1" s="723"/>
      <c r="JHW1" s="723"/>
      <c r="JHY1" s="723"/>
      <c r="JIA1" s="723"/>
      <c r="JIC1" s="723"/>
      <c r="JIE1" s="723"/>
      <c r="JIG1" s="723"/>
      <c r="JII1" s="723"/>
      <c r="JIK1" s="723"/>
      <c r="JIM1" s="723"/>
      <c r="JIO1" s="723"/>
      <c r="JIQ1" s="723"/>
      <c r="JIS1" s="723"/>
      <c r="JIU1" s="723"/>
      <c r="JIW1" s="723"/>
      <c r="JIY1" s="723"/>
      <c r="JJA1" s="723"/>
      <c r="JJC1" s="723"/>
      <c r="JJE1" s="723"/>
      <c r="JJG1" s="723"/>
      <c r="JJI1" s="723"/>
      <c r="JJK1" s="723"/>
      <c r="JJM1" s="723"/>
      <c r="JJO1" s="723"/>
      <c r="JJQ1" s="723"/>
      <c r="JJS1" s="723"/>
      <c r="JJU1" s="723"/>
      <c r="JJW1" s="723"/>
      <c r="JJY1" s="723"/>
      <c r="JKA1" s="723"/>
      <c r="JKC1" s="723"/>
      <c r="JKE1" s="723"/>
      <c r="JKG1" s="723"/>
      <c r="JKI1" s="723"/>
      <c r="JKK1" s="723"/>
      <c r="JKM1" s="723"/>
      <c r="JKO1" s="723"/>
      <c r="JKQ1" s="723"/>
      <c r="JKS1" s="723"/>
      <c r="JKU1" s="723"/>
      <c r="JKW1" s="723"/>
      <c r="JKY1" s="723"/>
      <c r="JLA1" s="723"/>
      <c r="JLC1" s="723"/>
      <c r="JLE1" s="723"/>
      <c r="JLG1" s="723"/>
      <c r="JLI1" s="723"/>
      <c r="JLK1" s="723"/>
      <c r="JLM1" s="723"/>
      <c r="JLO1" s="723"/>
      <c r="JLQ1" s="723"/>
      <c r="JLS1" s="723"/>
      <c r="JLU1" s="723"/>
      <c r="JLW1" s="723"/>
      <c r="JLY1" s="723"/>
      <c r="JMA1" s="723"/>
      <c r="JMC1" s="723"/>
      <c r="JME1" s="723"/>
      <c r="JMG1" s="723"/>
      <c r="JMI1" s="723"/>
      <c r="JMK1" s="723"/>
      <c r="JMM1" s="723"/>
      <c r="JMO1" s="723"/>
      <c r="JMQ1" s="723"/>
      <c r="JMS1" s="723"/>
      <c r="JMU1" s="723"/>
      <c r="JMW1" s="723"/>
      <c r="JMY1" s="723"/>
      <c r="JNA1" s="723"/>
      <c r="JNC1" s="723"/>
      <c r="JNE1" s="723"/>
      <c r="JNG1" s="723"/>
      <c r="JNI1" s="723"/>
      <c r="JNK1" s="723"/>
      <c r="JNM1" s="723"/>
      <c r="JNO1" s="723"/>
      <c r="JNQ1" s="723"/>
      <c r="JNS1" s="723"/>
      <c r="JNU1" s="723"/>
      <c r="JNW1" s="723"/>
      <c r="JNY1" s="723"/>
      <c r="JOA1" s="723"/>
      <c r="JOC1" s="723"/>
      <c r="JOE1" s="723"/>
      <c r="JOG1" s="723"/>
      <c r="JOI1" s="723"/>
      <c r="JOK1" s="723"/>
      <c r="JOM1" s="723"/>
      <c r="JOO1" s="723"/>
      <c r="JOQ1" s="723"/>
      <c r="JOS1" s="723"/>
      <c r="JOU1" s="723"/>
      <c r="JOW1" s="723"/>
      <c r="JOY1" s="723"/>
      <c r="JPA1" s="723"/>
      <c r="JPC1" s="723"/>
      <c r="JPE1" s="723"/>
      <c r="JPG1" s="723"/>
      <c r="JPI1" s="723"/>
      <c r="JPK1" s="723"/>
      <c r="JPM1" s="723"/>
      <c r="JPO1" s="723"/>
      <c r="JPQ1" s="723"/>
      <c r="JPS1" s="723"/>
      <c r="JPU1" s="723"/>
      <c r="JPW1" s="723"/>
      <c r="JPY1" s="723"/>
      <c r="JQA1" s="723"/>
      <c r="JQC1" s="723"/>
      <c r="JQE1" s="723"/>
      <c r="JQG1" s="723"/>
      <c r="JQI1" s="723"/>
      <c r="JQK1" s="723"/>
      <c r="JQM1" s="723"/>
      <c r="JQO1" s="723"/>
      <c r="JQQ1" s="723"/>
      <c r="JQS1" s="723"/>
      <c r="JQU1" s="723"/>
      <c r="JQW1" s="723"/>
      <c r="JQY1" s="723"/>
      <c r="JRA1" s="723"/>
      <c r="JRC1" s="723"/>
      <c r="JRE1" s="723"/>
      <c r="JRG1" s="723"/>
      <c r="JRI1" s="723"/>
      <c r="JRK1" s="723"/>
      <c r="JRM1" s="723"/>
      <c r="JRO1" s="723"/>
      <c r="JRQ1" s="723"/>
      <c r="JRS1" s="723"/>
      <c r="JRU1" s="723"/>
      <c r="JRW1" s="723"/>
      <c r="JRY1" s="723"/>
      <c r="JSA1" s="723"/>
      <c r="JSC1" s="723"/>
      <c r="JSE1" s="723"/>
      <c r="JSG1" s="723"/>
      <c r="JSI1" s="723"/>
      <c r="JSK1" s="723"/>
      <c r="JSM1" s="723"/>
      <c r="JSO1" s="723"/>
      <c r="JSQ1" s="723"/>
      <c r="JSS1" s="723"/>
      <c r="JSU1" s="723"/>
      <c r="JSW1" s="723"/>
      <c r="JSY1" s="723"/>
      <c r="JTA1" s="723"/>
      <c r="JTC1" s="723"/>
      <c r="JTE1" s="723"/>
      <c r="JTG1" s="723"/>
      <c r="JTI1" s="723"/>
      <c r="JTK1" s="723"/>
      <c r="JTM1" s="723"/>
      <c r="JTO1" s="723"/>
      <c r="JTQ1" s="723"/>
      <c r="JTS1" s="723"/>
      <c r="JTU1" s="723"/>
      <c r="JTW1" s="723"/>
      <c r="JTY1" s="723"/>
      <c r="JUA1" s="723"/>
      <c r="JUC1" s="723"/>
      <c r="JUE1" s="723"/>
      <c r="JUG1" s="723"/>
      <c r="JUI1" s="723"/>
      <c r="JUK1" s="723"/>
      <c r="JUM1" s="723"/>
      <c r="JUO1" s="723"/>
      <c r="JUQ1" s="723"/>
      <c r="JUS1" s="723"/>
      <c r="JUU1" s="723"/>
      <c r="JUW1" s="723"/>
      <c r="JUY1" s="723"/>
      <c r="JVA1" s="723"/>
      <c r="JVC1" s="723"/>
      <c r="JVE1" s="723"/>
      <c r="JVG1" s="723"/>
      <c r="JVI1" s="723"/>
      <c r="JVK1" s="723"/>
      <c r="JVM1" s="723"/>
      <c r="JVO1" s="723"/>
      <c r="JVQ1" s="723"/>
      <c r="JVS1" s="723"/>
      <c r="JVU1" s="723"/>
      <c r="JVW1" s="723"/>
      <c r="JVY1" s="723"/>
      <c r="JWA1" s="723"/>
      <c r="JWC1" s="723"/>
      <c r="JWE1" s="723"/>
      <c r="JWG1" s="723"/>
      <c r="JWI1" s="723"/>
      <c r="JWK1" s="723"/>
      <c r="JWM1" s="723"/>
      <c r="JWO1" s="723"/>
      <c r="JWQ1" s="723"/>
      <c r="JWS1" s="723"/>
      <c r="JWU1" s="723"/>
      <c r="JWW1" s="723"/>
      <c r="JWY1" s="723"/>
      <c r="JXA1" s="723"/>
      <c r="JXC1" s="723"/>
      <c r="JXE1" s="723"/>
      <c r="JXG1" s="723"/>
      <c r="JXI1" s="723"/>
      <c r="JXK1" s="723"/>
      <c r="JXM1" s="723"/>
      <c r="JXO1" s="723"/>
      <c r="JXQ1" s="723"/>
      <c r="JXS1" s="723"/>
      <c r="JXU1" s="723"/>
      <c r="JXW1" s="723"/>
      <c r="JXY1" s="723"/>
      <c r="JYA1" s="723"/>
      <c r="JYC1" s="723"/>
      <c r="JYE1" s="723"/>
      <c r="JYG1" s="723"/>
      <c r="JYI1" s="723"/>
      <c r="JYK1" s="723"/>
      <c r="JYM1" s="723"/>
      <c r="JYO1" s="723"/>
      <c r="JYQ1" s="723"/>
      <c r="JYS1" s="723"/>
      <c r="JYU1" s="723"/>
      <c r="JYW1" s="723"/>
      <c r="JYY1" s="723"/>
      <c r="JZA1" s="723"/>
      <c r="JZC1" s="723"/>
      <c r="JZE1" s="723"/>
      <c r="JZG1" s="723"/>
      <c r="JZI1" s="723"/>
      <c r="JZK1" s="723"/>
      <c r="JZM1" s="723"/>
      <c r="JZO1" s="723"/>
      <c r="JZQ1" s="723"/>
      <c r="JZS1" s="723"/>
      <c r="JZU1" s="723"/>
      <c r="JZW1" s="723"/>
      <c r="JZY1" s="723"/>
      <c r="KAA1" s="723"/>
      <c r="KAC1" s="723"/>
      <c r="KAE1" s="723"/>
      <c r="KAG1" s="723"/>
      <c r="KAI1" s="723"/>
      <c r="KAK1" s="723"/>
      <c r="KAM1" s="723"/>
      <c r="KAO1" s="723"/>
      <c r="KAQ1" s="723"/>
      <c r="KAS1" s="723"/>
      <c r="KAU1" s="723"/>
      <c r="KAW1" s="723"/>
      <c r="KAY1" s="723"/>
      <c r="KBA1" s="723"/>
      <c r="KBC1" s="723"/>
      <c r="KBE1" s="723"/>
      <c r="KBG1" s="723"/>
      <c r="KBI1" s="723"/>
      <c r="KBK1" s="723"/>
      <c r="KBM1" s="723"/>
      <c r="KBO1" s="723"/>
      <c r="KBQ1" s="723"/>
      <c r="KBS1" s="723"/>
      <c r="KBU1" s="723"/>
      <c r="KBW1" s="723"/>
      <c r="KBY1" s="723"/>
      <c r="KCA1" s="723"/>
      <c r="KCC1" s="723"/>
      <c r="KCE1" s="723"/>
      <c r="KCG1" s="723"/>
      <c r="KCI1" s="723"/>
      <c r="KCK1" s="723"/>
      <c r="KCM1" s="723"/>
      <c r="KCO1" s="723"/>
      <c r="KCQ1" s="723"/>
      <c r="KCS1" s="723"/>
      <c r="KCU1" s="723"/>
      <c r="KCW1" s="723"/>
      <c r="KCY1" s="723"/>
      <c r="KDA1" s="723"/>
      <c r="KDC1" s="723"/>
      <c r="KDE1" s="723"/>
      <c r="KDG1" s="723"/>
      <c r="KDI1" s="723"/>
      <c r="KDK1" s="723"/>
      <c r="KDM1" s="723"/>
      <c r="KDO1" s="723"/>
      <c r="KDQ1" s="723"/>
      <c r="KDS1" s="723"/>
      <c r="KDU1" s="723"/>
      <c r="KDW1" s="723"/>
      <c r="KDY1" s="723"/>
      <c r="KEA1" s="723"/>
      <c r="KEC1" s="723"/>
      <c r="KEE1" s="723"/>
      <c r="KEG1" s="723"/>
      <c r="KEI1" s="723"/>
      <c r="KEK1" s="723"/>
      <c r="KEM1" s="723"/>
      <c r="KEO1" s="723"/>
      <c r="KEQ1" s="723"/>
      <c r="KES1" s="723"/>
      <c r="KEU1" s="723"/>
      <c r="KEW1" s="723"/>
      <c r="KEY1" s="723"/>
      <c r="KFA1" s="723"/>
      <c r="KFC1" s="723"/>
      <c r="KFE1" s="723"/>
      <c r="KFG1" s="723"/>
      <c r="KFI1" s="723"/>
      <c r="KFK1" s="723"/>
      <c r="KFM1" s="723"/>
      <c r="KFO1" s="723"/>
      <c r="KFQ1" s="723"/>
      <c r="KFS1" s="723"/>
      <c r="KFU1" s="723"/>
      <c r="KFW1" s="723"/>
      <c r="KFY1" s="723"/>
      <c r="KGA1" s="723"/>
      <c r="KGC1" s="723"/>
      <c r="KGE1" s="723"/>
      <c r="KGG1" s="723"/>
      <c r="KGI1" s="723"/>
      <c r="KGK1" s="723"/>
      <c r="KGM1" s="723"/>
      <c r="KGO1" s="723"/>
      <c r="KGQ1" s="723"/>
      <c r="KGS1" s="723"/>
      <c r="KGU1" s="723"/>
      <c r="KGW1" s="723"/>
      <c r="KGY1" s="723"/>
      <c r="KHA1" s="723"/>
      <c r="KHC1" s="723"/>
      <c r="KHE1" s="723"/>
      <c r="KHG1" s="723"/>
      <c r="KHI1" s="723"/>
      <c r="KHK1" s="723"/>
      <c r="KHM1" s="723"/>
      <c r="KHO1" s="723"/>
      <c r="KHQ1" s="723"/>
      <c r="KHS1" s="723"/>
      <c r="KHU1" s="723"/>
      <c r="KHW1" s="723"/>
      <c r="KHY1" s="723"/>
      <c r="KIA1" s="723"/>
      <c r="KIC1" s="723"/>
      <c r="KIE1" s="723"/>
      <c r="KIG1" s="723"/>
      <c r="KII1" s="723"/>
      <c r="KIK1" s="723"/>
      <c r="KIM1" s="723"/>
      <c r="KIO1" s="723"/>
      <c r="KIQ1" s="723"/>
      <c r="KIS1" s="723"/>
      <c r="KIU1" s="723"/>
      <c r="KIW1" s="723"/>
      <c r="KIY1" s="723"/>
      <c r="KJA1" s="723"/>
      <c r="KJC1" s="723"/>
      <c r="KJE1" s="723"/>
      <c r="KJG1" s="723"/>
      <c r="KJI1" s="723"/>
      <c r="KJK1" s="723"/>
      <c r="KJM1" s="723"/>
      <c r="KJO1" s="723"/>
      <c r="KJQ1" s="723"/>
      <c r="KJS1" s="723"/>
      <c r="KJU1" s="723"/>
      <c r="KJW1" s="723"/>
      <c r="KJY1" s="723"/>
      <c r="KKA1" s="723"/>
      <c r="KKC1" s="723"/>
      <c r="KKE1" s="723"/>
      <c r="KKG1" s="723"/>
      <c r="KKI1" s="723"/>
      <c r="KKK1" s="723"/>
      <c r="KKM1" s="723"/>
      <c r="KKO1" s="723"/>
      <c r="KKQ1" s="723"/>
      <c r="KKS1" s="723"/>
      <c r="KKU1" s="723"/>
      <c r="KKW1" s="723"/>
      <c r="KKY1" s="723"/>
      <c r="KLA1" s="723"/>
      <c r="KLC1" s="723"/>
      <c r="KLE1" s="723"/>
      <c r="KLG1" s="723"/>
      <c r="KLI1" s="723"/>
      <c r="KLK1" s="723"/>
      <c r="KLM1" s="723"/>
      <c r="KLO1" s="723"/>
      <c r="KLQ1" s="723"/>
      <c r="KLS1" s="723"/>
      <c r="KLU1" s="723"/>
      <c r="KLW1" s="723"/>
      <c r="KLY1" s="723"/>
      <c r="KMA1" s="723"/>
      <c r="KMC1" s="723"/>
      <c r="KME1" s="723"/>
      <c r="KMG1" s="723"/>
      <c r="KMI1" s="723"/>
      <c r="KMK1" s="723"/>
      <c r="KMM1" s="723"/>
      <c r="KMO1" s="723"/>
      <c r="KMQ1" s="723"/>
      <c r="KMS1" s="723"/>
      <c r="KMU1" s="723"/>
      <c r="KMW1" s="723"/>
      <c r="KMY1" s="723"/>
      <c r="KNA1" s="723"/>
      <c r="KNC1" s="723"/>
      <c r="KNE1" s="723"/>
      <c r="KNG1" s="723"/>
      <c r="KNI1" s="723"/>
      <c r="KNK1" s="723"/>
      <c r="KNM1" s="723"/>
      <c r="KNO1" s="723"/>
      <c r="KNQ1" s="723"/>
      <c r="KNS1" s="723"/>
      <c r="KNU1" s="723"/>
      <c r="KNW1" s="723"/>
      <c r="KNY1" s="723"/>
      <c r="KOA1" s="723"/>
      <c r="KOC1" s="723"/>
      <c r="KOE1" s="723"/>
      <c r="KOG1" s="723"/>
      <c r="KOI1" s="723"/>
      <c r="KOK1" s="723"/>
      <c r="KOM1" s="723"/>
      <c r="KOO1" s="723"/>
      <c r="KOQ1" s="723"/>
      <c r="KOS1" s="723"/>
      <c r="KOU1" s="723"/>
      <c r="KOW1" s="723"/>
      <c r="KOY1" s="723"/>
      <c r="KPA1" s="723"/>
      <c r="KPC1" s="723"/>
      <c r="KPE1" s="723"/>
      <c r="KPG1" s="723"/>
      <c r="KPI1" s="723"/>
      <c r="KPK1" s="723"/>
      <c r="KPM1" s="723"/>
      <c r="KPO1" s="723"/>
      <c r="KPQ1" s="723"/>
      <c r="KPS1" s="723"/>
      <c r="KPU1" s="723"/>
      <c r="KPW1" s="723"/>
      <c r="KPY1" s="723"/>
      <c r="KQA1" s="723"/>
      <c r="KQC1" s="723"/>
      <c r="KQE1" s="723"/>
      <c r="KQG1" s="723"/>
      <c r="KQI1" s="723"/>
      <c r="KQK1" s="723"/>
      <c r="KQM1" s="723"/>
      <c r="KQO1" s="723"/>
      <c r="KQQ1" s="723"/>
      <c r="KQS1" s="723"/>
      <c r="KQU1" s="723"/>
      <c r="KQW1" s="723"/>
      <c r="KQY1" s="723"/>
      <c r="KRA1" s="723"/>
      <c r="KRC1" s="723"/>
      <c r="KRE1" s="723"/>
      <c r="KRG1" s="723"/>
      <c r="KRI1" s="723"/>
      <c r="KRK1" s="723"/>
      <c r="KRM1" s="723"/>
      <c r="KRO1" s="723"/>
      <c r="KRQ1" s="723"/>
      <c r="KRS1" s="723"/>
      <c r="KRU1" s="723"/>
      <c r="KRW1" s="723"/>
      <c r="KRY1" s="723"/>
      <c r="KSA1" s="723"/>
      <c r="KSC1" s="723"/>
      <c r="KSE1" s="723"/>
      <c r="KSG1" s="723"/>
      <c r="KSI1" s="723"/>
      <c r="KSK1" s="723"/>
      <c r="KSM1" s="723"/>
      <c r="KSO1" s="723"/>
      <c r="KSQ1" s="723"/>
      <c r="KSS1" s="723"/>
      <c r="KSU1" s="723"/>
      <c r="KSW1" s="723"/>
      <c r="KSY1" s="723"/>
      <c r="KTA1" s="723"/>
      <c r="KTC1" s="723"/>
      <c r="KTE1" s="723"/>
      <c r="KTG1" s="723"/>
      <c r="KTI1" s="723"/>
      <c r="KTK1" s="723"/>
      <c r="KTM1" s="723"/>
      <c r="KTO1" s="723"/>
      <c r="KTQ1" s="723"/>
      <c r="KTS1" s="723"/>
      <c r="KTU1" s="723"/>
      <c r="KTW1" s="723"/>
      <c r="KTY1" s="723"/>
      <c r="KUA1" s="723"/>
      <c r="KUC1" s="723"/>
      <c r="KUE1" s="723"/>
      <c r="KUG1" s="723"/>
      <c r="KUI1" s="723"/>
      <c r="KUK1" s="723"/>
      <c r="KUM1" s="723"/>
      <c r="KUO1" s="723"/>
      <c r="KUQ1" s="723"/>
      <c r="KUS1" s="723"/>
      <c r="KUU1" s="723"/>
      <c r="KUW1" s="723"/>
      <c r="KUY1" s="723"/>
      <c r="KVA1" s="723"/>
      <c r="KVC1" s="723"/>
      <c r="KVE1" s="723"/>
      <c r="KVG1" s="723"/>
      <c r="KVI1" s="723"/>
      <c r="KVK1" s="723"/>
      <c r="KVM1" s="723"/>
      <c r="KVO1" s="723"/>
      <c r="KVQ1" s="723"/>
      <c r="KVS1" s="723"/>
      <c r="KVU1" s="723"/>
      <c r="KVW1" s="723"/>
      <c r="KVY1" s="723"/>
      <c r="KWA1" s="723"/>
      <c r="KWC1" s="723"/>
      <c r="KWE1" s="723"/>
      <c r="KWG1" s="723"/>
      <c r="KWI1" s="723"/>
      <c r="KWK1" s="723"/>
      <c r="KWM1" s="723"/>
      <c r="KWO1" s="723"/>
      <c r="KWQ1" s="723"/>
      <c r="KWS1" s="723"/>
      <c r="KWU1" s="723"/>
      <c r="KWW1" s="723"/>
      <c r="KWY1" s="723"/>
      <c r="KXA1" s="723"/>
      <c r="KXC1" s="723"/>
      <c r="KXE1" s="723"/>
      <c r="KXG1" s="723"/>
      <c r="KXI1" s="723"/>
      <c r="KXK1" s="723"/>
      <c r="KXM1" s="723"/>
      <c r="KXO1" s="723"/>
      <c r="KXQ1" s="723"/>
      <c r="KXS1" s="723"/>
      <c r="KXU1" s="723"/>
      <c r="KXW1" s="723"/>
      <c r="KXY1" s="723"/>
      <c r="KYA1" s="723"/>
      <c r="KYC1" s="723"/>
      <c r="KYE1" s="723"/>
      <c r="KYG1" s="723"/>
      <c r="KYI1" s="723"/>
      <c r="KYK1" s="723"/>
      <c r="KYM1" s="723"/>
      <c r="KYO1" s="723"/>
      <c r="KYQ1" s="723"/>
      <c r="KYS1" s="723"/>
      <c r="KYU1" s="723"/>
      <c r="KYW1" s="723"/>
      <c r="KYY1" s="723"/>
      <c r="KZA1" s="723"/>
      <c r="KZC1" s="723"/>
      <c r="KZE1" s="723"/>
      <c r="KZG1" s="723"/>
      <c r="KZI1" s="723"/>
      <c r="KZK1" s="723"/>
      <c r="KZM1" s="723"/>
      <c r="KZO1" s="723"/>
      <c r="KZQ1" s="723"/>
      <c r="KZS1" s="723"/>
      <c r="KZU1" s="723"/>
      <c r="KZW1" s="723"/>
      <c r="KZY1" s="723"/>
      <c r="LAA1" s="723"/>
      <c r="LAC1" s="723"/>
      <c r="LAE1" s="723"/>
      <c r="LAG1" s="723"/>
      <c r="LAI1" s="723"/>
      <c r="LAK1" s="723"/>
      <c r="LAM1" s="723"/>
      <c r="LAO1" s="723"/>
      <c r="LAQ1" s="723"/>
      <c r="LAS1" s="723"/>
      <c r="LAU1" s="723"/>
      <c r="LAW1" s="723"/>
      <c r="LAY1" s="723"/>
      <c r="LBA1" s="723"/>
      <c r="LBC1" s="723"/>
      <c r="LBE1" s="723"/>
      <c r="LBG1" s="723"/>
      <c r="LBI1" s="723"/>
      <c r="LBK1" s="723"/>
      <c r="LBM1" s="723"/>
      <c r="LBO1" s="723"/>
      <c r="LBQ1" s="723"/>
      <c r="LBS1" s="723"/>
      <c r="LBU1" s="723"/>
      <c r="LBW1" s="723"/>
      <c r="LBY1" s="723"/>
      <c r="LCA1" s="723"/>
      <c r="LCC1" s="723"/>
      <c r="LCE1" s="723"/>
      <c r="LCG1" s="723"/>
      <c r="LCI1" s="723"/>
      <c r="LCK1" s="723"/>
      <c r="LCM1" s="723"/>
      <c r="LCO1" s="723"/>
      <c r="LCQ1" s="723"/>
      <c r="LCS1" s="723"/>
      <c r="LCU1" s="723"/>
      <c r="LCW1" s="723"/>
      <c r="LCY1" s="723"/>
      <c r="LDA1" s="723"/>
      <c r="LDC1" s="723"/>
      <c r="LDE1" s="723"/>
      <c r="LDG1" s="723"/>
      <c r="LDI1" s="723"/>
      <c r="LDK1" s="723"/>
      <c r="LDM1" s="723"/>
      <c r="LDO1" s="723"/>
      <c r="LDQ1" s="723"/>
      <c r="LDS1" s="723"/>
      <c r="LDU1" s="723"/>
      <c r="LDW1" s="723"/>
      <c r="LDY1" s="723"/>
      <c r="LEA1" s="723"/>
      <c r="LEC1" s="723"/>
      <c r="LEE1" s="723"/>
      <c r="LEG1" s="723"/>
      <c r="LEI1" s="723"/>
      <c r="LEK1" s="723"/>
      <c r="LEM1" s="723"/>
      <c r="LEO1" s="723"/>
      <c r="LEQ1" s="723"/>
      <c r="LES1" s="723"/>
      <c r="LEU1" s="723"/>
      <c r="LEW1" s="723"/>
      <c r="LEY1" s="723"/>
      <c r="LFA1" s="723"/>
      <c r="LFC1" s="723"/>
      <c r="LFE1" s="723"/>
      <c r="LFG1" s="723"/>
      <c r="LFI1" s="723"/>
      <c r="LFK1" s="723"/>
      <c r="LFM1" s="723"/>
      <c r="LFO1" s="723"/>
      <c r="LFQ1" s="723"/>
      <c r="LFS1" s="723"/>
      <c r="LFU1" s="723"/>
      <c r="LFW1" s="723"/>
      <c r="LFY1" s="723"/>
      <c r="LGA1" s="723"/>
      <c r="LGC1" s="723"/>
      <c r="LGE1" s="723"/>
      <c r="LGG1" s="723"/>
      <c r="LGI1" s="723"/>
      <c r="LGK1" s="723"/>
      <c r="LGM1" s="723"/>
      <c r="LGO1" s="723"/>
      <c r="LGQ1" s="723"/>
      <c r="LGS1" s="723"/>
      <c r="LGU1" s="723"/>
      <c r="LGW1" s="723"/>
      <c r="LGY1" s="723"/>
      <c r="LHA1" s="723"/>
      <c r="LHC1" s="723"/>
      <c r="LHE1" s="723"/>
      <c r="LHG1" s="723"/>
      <c r="LHI1" s="723"/>
      <c r="LHK1" s="723"/>
      <c r="LHM1" s="723"/>
      <c r="LHO1" s="723"/>
      <c r="LHQ1" s="723"/>
      <c r="LHS1" s="723"/>
      <c r="LHU1" s="723"/>
      <c r="LHW1" s="723"/>
      <c r="LHY1" s="723"/>
      <c r="LIA1" s="723"/>
      <c r="LIC1" s="723"/>
      <c r="LIE1" s="723"/>
      <c r="LIG1" s="723"/>
      <c r="LII1" s="723"/>
      <c r="LIK1" s="723"/>
      <c r="LIM1" s="723"/>
      <c r="LIO1" s="723"/>
      <c r="LIQ1" s="723"/>
      <c r="LIS1" s="723"/>
      <c r="LIU1" s="723"/>
      <c r="LIW1" s="723"/>
      <c r="LIY1" s="723"/>
      <c r="LJA1" s="723"/>
      <c r="LJC1" s="723"/>
      <c r="LJE1" s="723"/>
      <c r="LJG1" s="723"/>
      <c r="LJI1" s="723"/>
      <c r="LJK1" s="723"/>
      <c r="LJM1" s="723"/>
      <c r="LJO1" s="723"/>
      <c r="LJQ1" s="723"/>
      <c r="LJS1" s="723"/>
      <c r="LJU1" s="723"/>
      <c r="LJW1" s="723"/>
      <c r="LJY1" s="723"/>
      <c r="LKA1" s="723"/>
      <c r="LKC1" s="723"/>
      <c r="LKE1" s="723"/>
      <c r="LKG1" s="723"/>
      <c r="LKI1" s="723"/>
      <c r="LKK1" s="723"/>
      <c r="LKM1" s="723"/>
      <c r="LKO1" s="723"/>
      <c r="LKQ1" s="723"/>
      <c r="LKS1" s="723"/>
      <c r="LKU1" s="723"/>
      <c r="LKW1" s="723"/>
      <c r="LKY1" s="723"/>
      <c r="LLA1" s="723"/>
      <c r="LLC1" s="723"/>
      <c r="LLE1" s="723"/>
      <c r="LLG1" s="723"/>
      <c r="LLI1" s="723"/>
      <c r="LLK1" s="723"/>
      <c r="LLM1" s="723"/>
      <c r="LLO1" s="723"/>
      <c r="LLQ1" s="723"/>
      <c r="LLS1" s="723"/>
      <c r="LLU1" s="723"/>
      <c r="LLW1" s="723"/>
      <c r="LLY1" s="723"/>
      <c r="LMA1" s="723"/>
      <c r="LMC1" s="723"/>
      <c r="LME1" s="723"/>
      <c r="LMG1" s="723"/>
      <c r="LMI1" s="723"/>
      <c r="LMK1" s="723"/>
      <c r="LMM1" s="723"/>
      <c r="LMO1" s="723"/>
      <c r="LMQ1" s="723"/>
      <c r="LMS1" s="723"/>
      <c r="LMU1" s="723"/>
      <c r="LMW1" s="723"/>
      <c r="LMY1" s="723"/>
      <c r="LNA1" s="723"/>
      <c r="LNC1" s="723"/>
      <c r="LNE1" s="723"/>
      <c r="LNG1" s="723"/>
      <c r="LNI1" s="723"/>
      <c r="LNK1" s="723"/>
      <c r="LNM1" s="723"/>
      <c r="LNO1" s="723"/>
      <c r="LNQ1" s="723"/>
      <c r="LNS1" s="723"/>
      <c r="LNU1" s="723"/>
      <c r="LNW1" s="723"/>
      <c r="LNY1" s="723"/>
      <c r="LOA1" s="723"/>
      <c r="LOC1" s="723"/>
      <c r="LOE1" s="723"/>
      <c r="LOG1" s="723"/>
      <c r="LOI1" s="723"/>
      <c r="LOK1" s="723"/>
      <c r="LOM1" s="723"/>
      <c r="LOO1" s="723"/>
      <c r="LOQ1" s="723"/>
      <c r="LOS1" s="723"/>
      <c r="LOU1" s="723"/>
      <c r="LOW1" s="723"/>
      <c r="LOY1" s="723"/>
      <c r="LPA1" s="723"/>
      <c r="LPC1" s="723"/>
      <c r="LPE1" s="723"/>
      <c r="LPG1" s="723"/>
      <c r="LPI1" s="723"/>
      <c r="LPK1" s="723"/>
      <c r="LPM1" s="723"/>
      <c r="LPO1" s="723"/>
      <c r="LPQ1" s="723"/>
      <c r="LPS1" s="723"/>
      <c r="LPU1" s="723"/>
      <c r="LPW1" s="723"/>
      <c r="LPY1" s="723"/>
      <c r="LQA1" s="723"/>
      <c r="LQC1" s="723"/>
      <c r="LQE1" s="723"/>
      <c r="LQG1" s="723"/>
      <c r="LQI1" s="723"/>
      <c r="LQK1" s="723"/>
      <c r="LQM1" s="723"/>
      <c r="LQO1" s="723"/>
      <c r="LQQ1" s="723"/>
      <c r="LQS1" s="723"/>
      <c r="LQU1" s="723"/>
      <c r="LQW1" s="723"/>
      <c r="LQY1" s="723"/>
      <c r="LRA1" s="723"/>
      <c r="LRC1" s="723"/>
      <c r="LRE1" s="723"/>
      <c r="LRG1" s="723"/>
      <c r="LRI1" s="723"/>
      <c r="LRK1" s="723"/>
      <c r="LRM1" s="723"/>
      <c r="LRO1" s="723"/>
      <c r="LRQ1" s="723"/>
      <c r="LRS1" s="723"/>
      <c r="LRU1" s="723"/>
      <c r="LRW1" s="723"/>
      <c r="LRY1" s="723"/>
      <c r="LSA1" s="723"/>
      <c r="LSC1" s="723"/>
      <c r="LSE1" s="723"/>
      <c r="LSG1" s="723"/>
      <c r="LSI1" s="723"/>
      <c r="LSK1" s="723"/>
      <c r="LSM1" s="723"/>
      <c r="LSO1" s="723"/>
      <c r="LSQ1" s="723"/>
      <c r="LSS1" s="723"/>
      <c r="LSU1" s="723"/>
      <c r="LSW1" s="723"/>
      <c r="LSY1" s="723"/>
      <c r="LTA1" s="723"/>
      <c r="LTC1" s="723"/>
      <c r="LTE1" s="723"/>
      <c r="LTG1" s="723"/>
      <c r="LTI1" s="723"/>
      <c r="LTK1" s="723"/>
      <c r="LTM1" s="723"/>
      <c r="LTO1" s="723"/>
      <c r="LTQ1" s="723"/>
      <c r="LTS1" s="723"/>
      <c r="LTU1" s="723"/>
      <c r="LTW1" s="723"/>
      <c r="LTY1" s="723"/>
      <c r="LUA1" s="723"/>
      <c r="LUC1" s="723"/>
      <c r="LUE1" s="723"/>
      <c r="LUG1" s="723"/>
      <c r="LUI1" s="723"/>
      <c r="LUK1" s="723"/>
      <c r="LUM1" s="723"/>
      <c r="LUO1" s="723"/>
      <c r="LUQ1" s="723"/>
      <c r="LUS1" s="723"/>
      <c r="LUU1" s="723"/>
      <c r="LUW1" s="723"/>
      <c r="LUY1" s="723"/>
      <c r="LVA1" s="723"/>
      <c r="LVC1" s="723"/>
      <c r="LVE1" s="723"/>
      <c r="LVG1" s="723"/>
      <c r="LVI1" s="723"/>
      <c r="LVK1" s="723"/>
      <c r="LVM1" s="723"/>
      <c r="LVO1" s="723"/>
      <c r="LVQ1" s="723"/>
      <c r="LVS1" s="723"/>
      <c r="LVU1" s="723"/>
      <c r="LVW1" s="723"/>
      <c r="LVY1" s="723"/>
      <c r="LWA1" s="723"/>
      <c r="LWC1" s="723"/>
      <c r="LWE1" s="723"/>
      <c r="LWG1" s="723"/>
      <c r="LWI1" s="723"/>
      <c r="LWK1" s="723"/>
      <c r="LWM1" s="723"/>
      <c r="LWO1" s="723"/>
      <c r="LWQ1" s="723"/>
      <c r="LWS1" s="723"/>
      <c r="LWU1" s="723"/>
      <c r="LWW1" s="723"/>
      <c r="LWY1" s="723"/>
      <c r="LXA1" s="723"/>
      <c r="LXC1" s="723"/>
      <c r="LXE1" s="723"/>
      <c r="LXG1" s="723"/>
      <c r="LXI1" s="723"/>
      <c r="LXK1" s="723"/>
      <c r="LXM1" s="723"/>
      <c r="LXO1" s="723"/>
      <c r="LXQ1" s="723"/>
      <c r="LXS1" s="723"/>
      <c r="LXU1" s="723"/>
      <c r="LXW1" s="723"/>
      <c r="LXY1" s="723"/>
      <c r="LYA1" s="723"/>
      <c r="LYC1" s="723"/>
      <c r="LYE1" s="723"/>
      <c r="LYG1" s="723"/>
      <c r="LYI1" s="723"/>
      <c r="LYK1" s="723"/>
      <c r="LYM1" s="723"/>
      <c r="LYO1" s="723"/>
      <c r="LYQ1" s="723"/>
      <c r="LYS1" s="723"/>
      <c r="LYU1" s="723"/>
      <c r="LYW1" s="723"/>
      <c r="LYY1" s="723"/>
      <c r="LZA1" s="723"/>
      <c r="LZC1" s="723"/>
      <c r="LZE1" s="723"/>
      <c r="LZG1" s="723"/>
      <c r="LZI1" s="723"/>
      <c r="LZK1" s="723"/>
      <c r="LZM1" s="723"/>
      <c r="LZO1" s="723"/>
      <c r="LZQ1" s="723"/>
      <c r="LZS1" s="723"/>
      <c r="LZU1" s="723"/>
      <c r="LZW1" s="723"/>
      <c r="LZY1" s="723"/>
      <c r="MAA1" s="723"/>
      <c r="MAC1" s="723"/>
      <c r="MAE1" s="723"/>
      <c r="MAG1" s="723"/>
      <c r="MAI1" s="723"/>
      <c r="MAK1" s="723"/>
      <c r="MAM1" s="723"/>
      <c r="MAO1" s="723"/>
      <c r="MAQ1" s="723"/>
      <c r="MAS1" s="723"/>
      <c r="MAU1" s="723"/>
      <c r="MAW1" s="723"/>
      <c r="MAY1" s="723"/>
      <c r="MBA1" s="723"/>
      <c r="MBC1" s="723"/>
      <c r="MBE1" s="723"/>
      <c r="MBG1" s="723"/>
      <c r="MBI1" s="723"/>
      <c r="MBK1" s="723"/>
      <c r="MBM1" s="723"/>
      <c r="MBO1" s="723"/>
      <c r="MBQ1" s="723"/>
      <c r="MBS1" s="723"/>
      <c r="MBU1" s="723"/>
      <c r="MBW1" s="723"/>
      <c r="MBY1" s="723"/>
      <c r="MCA1" s="723"/>
      <c r="MCC1" s="723"/>
      <c r="MCE1" s="723"/>
      <c r="MCG1" s="723"/>
      <c r="MCI1" s="723"/>
      <c r="MCK1" s="723"/>
      <c r="MCM1" s="723"/>
      <c r="MCO1" s="723"/>
      <c r="MCQ1" s="723"/>
      <c r="MCS1" s="723"/>
      <c r="MCU1" s="723"/>
      <c r="MCW1" s="723"/>
      <c r="MCY1" s="723"/>
      <c r="MDA1" s="723"/>
      <c r="MDC1" s="723"/>
      <c r="MDE1" s="723"/>
      <c r="MDG1" s="723"/>
      <c r="MDI1" s="723"/>
      <c r="MDK1" s="723"/>
      <c r="MDM1" s="723"/>
      <c r="MDO1" s="723"/>
      <c r="MDQ1" s="723"/>
      <c r="MDS1" s="723"/>
      <c r="MDU1" s="723"/>
      <c r="MDW1" s="723"/>
      <c r="MDY1" s="723"/>
      <c r="MEA1" s="723"/>
      <c r="MEC1" s="723"/>
      <c r="MEE1" s="723"/>
      <c r="MEG1" s="723"/>
      <c r="MEI1" s="723"/>
      <c r="MEK1" s="723"/>
      <c r="MEM1" s="723"/>
      <c r="MEO1" s="723"/>
      <c r="MEQ1" s="723"/>
      <c r="MES1" s="723"/>
      <c r="MEU1" s="723"/>
      <c r="MEW1" s="723"/>
      <c r="MEY1" s="723"/>
      <c r="MFA1" s="723"/>
      <c r="MFC1" s="723"/>
      <c r="MFE1" s="723"/>
      <c r="MFG1" s="723"/>
      <c r="MFI1" s="723"/>
      <c r="MFK1" s="723"/>
      <c r="MFM1" s="723"/>
      <c r="MFO1" s="723"/>
      <c r="MFQ1" s="723"/>
      <c r="MFS1" s="723"/>
      <c r="MFU1" s="723"/>
      <c r="MFW1" s="723"/>
      <c r="MFY1" s="723"/>
      <c r="MGA1" s="723"/>
      <c r="MGC1" s="723"/>
      <c r="MGE1" s="723"/>
      <c r="MGG1" s="723"/>
      <c r="MGI1" s="723"/>
      <c r="MGK1" s="723"/>
      <c r="MGM1" s="723"/>
      <c r="MGO1" s="723"/>
      <c r="MGQ1" s="723"/>
      <c r="MGS1" s="723"/>
      <c r="MGU1" s="723"/>
      <c r="MGW1" s="723"/>
      <c r="MGY1" s="723"/>
      <c r="MHA1" s="723"/>
      <c r="MHC1" s="723"/>
      <c r="MHE1" s="723"/>
      <c r="MHG1" s="723"/>
      <c r="MHI1" s="723"/>
      <c r="MHK1" s="723"/>
      <c r="MHM1" s="723"/>
      <c r="MHO1" s="723"/>
      <c r="MHQ1" s="723"/>
      <c r="MHS1" s="723"/>
      <c r="MHU1" s="723"/>
      <c r="MHW1" s="723"/>
      <c r="MHY1" s="723"/>
      <c r="MIA1" s="723"/>
      <c r="MIC1" s="723"/>
      <c r="MIE1" s="723"/>
      <c r="MIG1" s="723"/>
      <c r="MII1" s="723"/>
      <c r="MIK1" s="723"/>
      <c r="MIM1" s="723"/>
      <c r="MIO1" s="723"/>
      <c r="MIQ1" s="723"/>
      <c r="MIS1" s="723"/>
      <c r="MIU1" s="723"/>
      <c r="MIW1" s="723"/>
      <c r="MIY1" s="723"/>
      <c r="MJA1" s="723"/>
      <c r="MJC1" s="723"/>
      <c r="MJE1" s="723"/>
      <c r="MJG1" s="723"/>
      <c r="MJI1" s="723"/>
      <c r="MJK1" s="723"/>
      <c r="MJM1" s="723"/>
      <c r="MJO1" s="723"/>
      <c r="MJQ1" s="723"/>
      <c r="MJS1" s="723"/>
      <c r="MJU1" s="723"/>
      <c r="MJW1" s="723"/>
      <c r="MJY1" s="723"/>
      <c r="MKA1" s="723"/>
      <c r="MKC1" s="723"/>
      <c r="MKE1" s="723"/>
      <c r="MKG1" s="723"/>
      <c r="MKI1" s="723"/>
      <c r="MKK1" s="723"/>
      <c r="MKM1" s="723"/>
      <c r="MKO1" s="723"/>
      <c r="MKQ1" s="723"/>
      <c r="MKS1" s="723"/>
      <c r="MKU1" s="723"/>
      <c r="MKW1" s="723"/>
      <c r="MKY1" s="723"/>
      <c r="MLA1" s="723"/>
      <c r="MLC1" s="723"/>
      <c r="MLE1" s="723"/>
      <c r="MLG1" s="723"/>
      <c r="MLI1" s="723"/>
      <c r="MLK1" s="723"/>
      <c r="MLM1" s="723"/>
      <c r="MLO1" s="723"/>
      <c r="MLQ1" s="723"/>
      <c r="MLS1" s="723"/>
      <c r="MLU1" s="723"/>
      <c r="MLW1" s="723"/>
      <c r="MLY1" s="723"/>
      <c r="MMA1" s="723"/>
      <c r="MMC1" s="723"/>
      <c r="MME1" s="723"/>
      <c r="MMG1" s="723"/>
      <c r="MMI1" s="723"/>
      <c r="MMK1" s="723"/>
      <c r="MMM1" s="723"/>
      <c r="MMO1" s="723"/>
      <c r="MMQ1" s="723"/>
      <c r="MMS1" s="723"/>
      <c r="MMU1" s="723"/>
      <c r="MMW1" s="723"/>
      <c r="MMY1" s="723"/>
      <c r="MNA1" s="723"/>
      <c r="MNC1" s="723"/>
      <c r="MNE1" s="723"/>
      <c r="MNG1" s="723"/>
      <c r="MNI1" s="723"/>
      <c r="MNK1" s="723"/>
      <c r="MNM1" s="723"/>
      <c r="MNO1" s="723"/>
      <c r="MNQ1" s="723"/>
      <c r="MNS1" s="723"/>
      <c r="MNU1" s="723"/>
      <c r="MNW1" s="723"/>
      <c r="MNY1" s="723"/>
      <c r="MOA1" s="723"/>
      <c r="MOC1" s="723"/>
      <c r="MOE1" s="723"/>
      <c r="MOG1" s="723"/>
      <c r="MOI1" s="723"/>
      <c r="MOK1" s="723"/>
      <c r="MOM1" s="723"/>
      <c r="MOO1" s="723"/>
      <c r="MOQ1" s="723"/>
      <c r="MOS1" s="723"/>
      <c r="MOU1" s="723"/>
      <c r="MOW1" s="723"/>
      <c r="MOY1" s="723"/>
      <c r="MPA1" s="723"/>
      <c r="MPC1" s="723"/>
      <c r="MPE1" s="723"/>
      <c r="MPG1" s="723"/>
      <c r="MPI1" s="723"/>
      <c r="MPK1" s="723"/>
      <c r="MPM1" s="723"/>
      <c r="MPO1" s="723"/>
      <c r="MPQ1" s="723"/>
      <c r="MPS1" s="723"/>
      <c r="MPU1" s="723"/>
      <c r="MPW1" s="723"/>
      <c r="MPY1" s="723"/>
      <c r="MQA1" s="723"/>
      <c r="MQC1" s="723"/>
      <c r="MQE1" s="723"/>
      <c r="MQG1" s="723"/>
      <c r="MQI1" s="723"/>
      <c r="MQK1" s="723"/>
      <c r="MQM1" s="723"/>
      <c r="MQO1" s="723"/>
      <c r="MQQ1" s="723"/>
      <c r="MQS1" s="723"/>
      <c r="MQU1" s="723"/>
      <c r="MQW1" s="723"/>
      <c r="MQY1" s="723"/>
      <c r="MRA1" s="723"/>
      <c r="MRC1" s="723"/>
      <c r="MRE1" s="723"/>
      <c r="MRG1" s="723"/>
      <c r="MRI1" s="723"/>
      <c r="MRK1" s="723"/>
      <c r="MRM1" s="723"/>
      <c r="MRO1" s="723"/>
      <c r="MRQ1" s="723"/>
      <c r="MRS1" s="723"/>
      <c r="MRU1" s="723"/>
      <c r="MRW1" s="723"/>
      <c r="MRY1" s="723"/>
      <c r="MSA1" s="723"/>
      <c r="MSC1" s="723"/>
      <c r="MSE1" s="723"/>
      <c r="MSG1" s="723"/>
      <c r="MSI1" s="723"/>
      <c r="MSK1" s="723"/>
      <c r="MSM1" s="723"/>
      <c r="MSO1" s="723"/>
      <c r="MSQ1" s="723"/>
      <c r="MSS1" s="723"/>
      <c r="MSU1" s="723"/>
      <c r="MSW1" s="723"/>
      <c r="MSY1" s="723"/>
      <c r="MTA1" s="723"/>
      <c r="MTC1" s="723"/>
      <c r="MTE1" s="723"/>
      <c r="MTG1" s="723"/>
      <c r="MTI1" s="723"/>
      <c r="MTK1" s="723"/>
      <c r="MTM1" s="723"/>
      <c r="MTO1" s="723"/>
      <c r="MTQ1" s="723"/>
      <c r="MTS1" s="723"/>
      <c r="MTU1" s="723"/>
      <c r="MTW1" s="723"/>
      <c r="MTY1" s="723"/>
      <c r="MUA1" s="723"/>
      <c r="MUC1" s="723"/>
      <c r="MUE1" s="723"/>
      <c r="MUG1" s="723"/>
      <c r="MUI1" s="723"/>
      <c r="MUK1" s="723"/>
      <c r="MUM1" s="723"/>
      <c r="MUO1" s="723"/>
      <c r="MUQ1" s="723"/>
      <c r="MUS1" s="723"/>
      <c r="MUU1" s="723"/>
      <c r="MUW1" s="723"/>
      <c r="MUY1" s="723"/>
      <c r="MVA1" s="723"/>
      <c r="MVC1" s="723"/>
      <c r="MVE1" s="723"/>
      <c r="MVG1" s="723"/>
      <c r="MVI1" s="723"/>
      <c r="MVK1" s="723"/>
      <c r="MVM1" s="723"/>
      <c r="MVO1" s="723"/>
      <c r="MVQ1" s="723"/>
      <c r="MVS1" s="723"/>
      <c r="MVU1" s="723"/>
      <c r="MVW1" s="723"/>
      <c r="MVY1" s="723"/>
      <c r="MWA1" s="723"/>
      <c r="MWC1" s="723"/>
      <c r="MWE1" s="723"/>
      <c r="MWG1" s="723"/>
      <c r="MWI1" s="723"/>
      <c r="MWK1" s="723"/>
      <c r="MWM1" s="723"/>
      <c r="MWO1" s="723"/>
      <c r="MWQ1" s="723"/>
      <c r="MWS1" s="723"/>
      <c r="MWU1" s="723"/>
      <c r="MWW1" s="723"/>
      <c r="MWY1" s="723"/>
      <c r="MXA1" s="723"/>
      <c r="MXC1" s="723"/>
      <c r="MXE1" s="723"/>
      <c r="MXG1" s="723"/>
      <c r="MXI1" s="723"/>
      <c r="MXK1" s="723"/>
      <c r="MXM1" s="723"/>
      <c r="MXO1" s="723"/>
      <c r="MXQ1" s="723"/>
      <c r="MXS1" s="723"/>
      <c r="MXU1" s="723"/>
      <c r="MXW1" s="723"/>
      <c r="MXY1" s="723"/>
      <c r="MYA1" s="723"/>
      <c r="MYC1" s="723"/>
      <c r="MYE1" s="723"/>
      <c r="MYG1" s="723"/>
      <c r="MYI1" s="723"/>
      <c r="MYK1" s="723"/>
      <c r="MYM1" s="723"/>
      <c r="MYO1" s="723"/>
      <c r="MYQ1" s="723"/>
      <c r="MYS1" s="723"/>
      <c r="MYU1" s="723"/>
      <c r="MYW1" s="723"/>
      <c r="MYY1" s="723"/>
      <c r="MZA1" s="723"/>
      <c r="MZC1" s="723"/>
      <c r="MZE1" s="723"/>
      <c r="MZG1" s="723"/>
      <c r="MZI1" s="723"/>
      <c r="MZK1" s="723"/>
      <c r="MZM1" s="723"/>
      <c r="MZO1" s="723"/>
      <c r="MZQ1" s="723"/>
      <c r="MZS1" s="723"/>
      <c r="MZU1" s="723"/>
      <c r="MZW1" s="723"/>
      <c r="MZY1" s="723"/>
      <c r="NAA1" s="723"/>
      <c r="NAC1" s="723"/>
      <c r="NAE1" s="723"/>
      <c r="NAG1" s="723"/>
      <c r="NAI1" s="723"/>
      <c r="NAK1" s="723"/>
      <c r="NAM1" s="723"/>
      <c r="NAO1" s="723"/>
      <c r="NAQ1" s="723"/>
      <c r="NAS1" s="723"/>
      <c r="NAU1" s="723"/>
      <c r="NAW1" s="723"/>
      <c r="NAY1" s="723"/>
      <c r="NBA1" s="723"/>
      <c r="NBC1" s="723"/>
      <c r="NBE1" s="723"/>
      <c r="NBG1" s="723"/>
      <c r="NBI1" s="723"/>
      <c r="NBK1" s="723"/>
      <c r="NBM1" s="723"/>
      <c r="NBO1" s="723"/>
      <c r="NBQ1" s="723"/>
      <c r="NBS1" s="723"/>
      <c r="NBU1" s="723"/>
      <c r="NBW1" s="723"/>
      <c r="NBY1" s="723"/>
      <c r="NCA1" s="723"/>
      <c r="NCC1" s="723"/>
      <c r="NCE1" s="723"/>
      <c r="NCG1" s="723"/>
      <c r="NCI1" s="723"/>
      <c r="NCK1" s="723"/>
      <c r="NCM1" s="723"/>
      <c r="NCO1" s="723"/>
      <c r="NCQ1" s="723"/>
      <c r="NCS1" s="723"/>
      <c r="NCU1" s="723"/>
      <c r="NCW1" s="723"/>
      <c r="NCY1" s="723"/>
      <c r="NDA1" s="723"/>
      <c r="NDC1" s="723"/>
      <c r="NDE1" s="723"/>
      <c r="NDG1" s="723"/>
      <c r="NDI1" s="723"/>
      <c r="NDK1" s="723"/>
      <c r="NDM1" s="723"/>
      <c r="NDO1" s="723"/>
      <c r="NDQ1" s="723"/>
      <c r="NDS1" s="723"/>
      <c r="NDU1" s="723"/>
      <c r="NDW1" s="723"/>
      <c r="NDY1" s="723"/>
      <c r="NEA1" s="723"/>
      <c r="NEC1" s="723"/>
      <c r="NEE1" s="723"/>
      <c r="NEG1" s="723"/>
      <c r="NEI1" s="723"/>
      <c r="NEK1" s="723"/>
      <c r="NEM1" s="723"/>
      <c r="NEO1" s="723"/>
      <c r="NEQ1" s="723"/>
      <c r="NES1" s="723"/>
      <c r="NEU1" s="723"/>
      <c r="NEW1" s="723"/>
      <c r="NEY1" s="723"/>
      <c r="NFA1" s="723"/>
      <c r="NFC1" s="723"/>
      <c r="NFE1" s="723"/>
      <c r="NFG1" s="723"/>
      <c r="NFI1" s="723"/>
      <c r="NFK1" s="723"/>
      <c r="NFM1" s="723"/>
      <c r="NFO1" s="723"/>
      <c r="NFQ1" s="723"/>
      <c r="NFS1" s="723"/>
      <c r="NFU1" s="723"/>
      <c r="NFW1" s="723"/>
      <c r="NFY1" s="723"/>
      <c r="NGA1" s="723"/>
      <c r="NGC1" s="723"/>
      <c r="NGE1" s="723"/>
      <c r="NGG1" s="723"/>
      <c r="NGI1" s="723"/>
      <c r="NGK1" s="723"/>
      <c r="NGM1" s="723"/>
      <c r="NGO1" s="723"/>
      <c r="NGQ1" s="723"/>
      <c r="NGS1" s="723"/>
      <c r="NGU1" s="723"/>
      <c r="NGW1" s="723"/>
      <c r="NGY1" s="723"/>
      <c r="NHA1" s="723"/>
      <c r="NHC1" s="723"/>
      <c r="NHE1" s="723"/>
      <c r="NHG1" s="723"/>
      <c r="NHI1" s="723"/>
      <c r="NHK1" s="723"/>
      <c r="NHM1" s="723"/>
      <c r="NHO1" s="723"/>
      <c r="NHQ1" s="723"/>
      <c r="NHS1" s="723"/>
      <c r="NHU1" s="723"/>
      <c r="NHW1" s="723"/>
      <c r="NHY1" s="723"/>
      <c r="NIA1" s="723"/>
      <c r="NIC1" s="723"/>
      <c r="NIE1" s="723"/>
      <c r="NIG1" s="723"/>
      <c r="NII1" s="723"/>
      <c r="NIK1" s="723"/>
      <c r="NIM1" s="723"/>
      <c r="NIO1" s="723"/>
      <c r="NIQ1" s="723"/>
      <c r="NIS1" s="723"/>
      <c r="NIU1" s="723"/>
      <c r="NIW1" s="723"/>
      <c r="NIY1" s="723"/>
      <c r="NJA1" s="723"/>
      <c r="NJC1" s="723"/>
      <c r="NJE1" s="723"/>
      <c r="NJG1" s="723"/>
      <c r="NJI1" s="723"/>
      <c r="NJK1" s="723"/>
      <c r="NJM1" s="723"/>
      <c r="NJO1" s="723"/>
      <c r="NJQ1" s="723"/>
      <c r="NJS1" s="723"/>
      <c r="NJU1" s="723"/>
      <c r="NJW1" s="723"/>
      <c r="NJY1" s="723"/>
      <c r="NKA1" s="723"/>
      <c r="NKC1" s="723"/>
      <c r="NKE1" s="723"/>
      <c r="NKG1" s="723"/>
      <c r="NKI1" s="723"/>
      <c r="NKK1" s="723"/>
      <c r="NKM1" s="723"/>
      <c r="NKO1" s="723"/>
      <c r="NKQ1" s="723"/>
      <c r="NKS1" s="723"/>
      <c r="NKU1" s="723"/>
      <c r="NKW1" s="723"/>
      <c r="NKY1" s="723"/>
      <c r="NLA1" s="723"/>
      <c r="NLC1" s="723"/>
      <c r="NLE1" s="723"/>
      <c r="NLG1" s="723"/>
      <c r="NLI1" s="723"/>
      <c r="NLK1" s="723"/>
      <c r="NLM1" s="723"/>
      <c r="NLO1" s="723"/>
      <c r="NLQ1" s="723"/>
      <c r="NLS1" s="723"/>
      <c r="NLU1" s="723"/>
      <c r="NLW1" s="723"/>
      <c r="NLY1" s="723"/>
      <c r="NMA1" s="723"/>
      <c r="NMC1" s="723"/>
      <c r="NME1" s="723"/>
      <c r="NMG1" s="723"/>
      <c r="NMI1" s="723"/>
      <c r="NMK1" s="723"/>
      <c r="NMM1" s="723"/>
      <c r="NMO1" s="723"/>
      <c r="NMQ1" s="723"/>
      <c r="NMS1" s="723"/>
      <c r="NMU1" s="723"/>
      <c r="NMW1" s="723"/>
      <c r="NMY1" s="723"/>
      <c r="NNA1" s="723"/>
      <c r="NNC1" s="723"/>
      <c r="NNE1" s="723"/>
      <c r="NNG1" s="723"/>
      <c r="NNI1" s="723"/>
      <c r="NNK1" s="723"/>
      <c r="NNM1" s="723"/>
      <c r="NNO1" s="723"/>
      <c r="NNQ1" s="723"/>
      <c r="NNS1" s="723"/>
      <c r="NNU1" s="723"/>
      <c r="NNW1" s="723"/>
      <c r="NNY1" s="723"/>
      <c r="NOA1" s="723"/>
      <c r="NOC1" s="723"/>
      <c r="NOE1" s="723"/>
      <c r="NOG1" s="723"/>
      <c r="NOI1" s="723"/>
      <c r="NOK1" s="723"/>
      <c r="NOM1" s="723"/>
      <c r="NOO1" s="723"/>
      <c r="NOQ1" s="723"/>
      <c r="NOS1" s="723"/>
      <c r="NOU1" s="723"/>
      <c r="NOW1" s="723"/>
      <c r="NOY1" s="723"/>
      <c r="NPA1" s="723"/>
      <c r="NPC1" s="723"/>
      <c r="NPE1" s="723"/>
      <c r="NPG1" s="723"/>
      <c r="NPI1" s="723"/>
      <c r="NPK1" s="723"/>
      <c r="NPM1" s="723"/>
      <c r="NPO1" s="723"/>
      <c r="NPQ1" s="723"/>
      <c r="NPS1" s="723"/>
      <c r="NPU1" s="723"/>
      <c r="NPW1" s="723"/>
      <c r="NPY1" s="723"/>
      <c r="NQA1" s="723"/>
      <c r="NQC1" s="723"/>
      <c r="NQE1" s="723"/>
      <c r="NQG1" s="723"/>
      <c r="NQI1" s="723"/>
      <c r="NQK1" s="723"/>
      <c r="NQM1" s="723"/>
      <c r="NQO1" s="723"/>
      <c r="NQQ1" s="723"/>
      <c r="NQS1" s="723"/>
      <c r="NQU1" s="723"/>
      <c r="NQW1" s="723"/>
      <c r="NQY1" s="723"/>
      <c r="NRA1" s="723"/>
      <c r="NRC1" s="723"/>
      <c r="NRE1" s="723"/>
      <c r="NRG1" s="723"/>
      <c r="NRI1" s="723"/>
      <c r="NRK1" s="723"/>
      <c r="NRM1" s="723"/>
      <c r="NRO1" s="723"/>
      <c r="NRQ1" s="723"/>
      <c r="NRS1" s="723"/>
      <c r="NRU1" s="723"/>
      <c r="NRW1" s="723"/>
      <c r="NRY1" s="723"/>
      <c r="NSA1" s="723"/>
      <c r="NSC1" s="723"/>
      <c r="NSE1" s="723"/>
      <c r="NSG1" s="723"/>
      <c r="NSI1" s="723"/>
      <c r="NSK1" s="723"/>
      <c r="NSM1" s="723"/>
      <c r="NSO1" s="723"/>
      <c r="NSQ1" s="723"/>
      <c r="NSS1" s="723"/>
      <c r="NSU1" s="723"/>
      <c r="NSW1" s="723"/>
      <c r="NSY1" s="723"/>
      <c r="NTA1" s="723"/>
      <c r="NTC1" s="723"/>
      <c r="NTE1" s="723"/>
      <c r="NTG1" s="723"/>
      <c r="NTI1" s="723"/>
      <c r="NTK1" s="723"/>
      <c r="NTM1" s="723"/>
      <c r="NTO1" s="723"/>
      <c r="NTQ1" s="723"/>
      <c r="NTS1" s="723"/>
      <c r="NTU1" s="723"/>
      <c r="NTW1" s="723"/>
      <c r="NTY1" s="723"/>
      <c r="NUA1" s="723"/>
      <c r="NUC1" s="723"/>
      <c r="NUE1" s="723"/>
      <c r="NUG1" s="723"/>
      <c r="NUI1" s="723"/>
      <c r="NUK1" s="723"/>
      <c r="NUM1" s="723"/>
      <c r="NUO1" s="723"/>
      <c r="NUQ1" s="723"/>
      <c r="NUS1" s="723"/>
      <c r="NUU1" s="723"/>
      <c r="NUW1" s="723"/>
      <c r="NUY1" s="723"/>
      <c r="NVA1" s="723"/>
      <c r="NVC1" s="723"/>
      <c r="NVE1" s="723"/>
      <c r="NVG1" s="723"/>
      <c r="NVI1" s="723"/>
      <c r="NVK1" s="723"/>
      <c r="NVM1" s="723"/>
      <c r="NVO1" s="723"/>
      <c r="NVQ1" s="723"/>
      <c r="NVS1" s="723"/>
      <c r="NVU1" s="723"/>
      <c r="NVW1" s="723"/>
      <c r="NVY1" s="723"/>
      <c r="NWA1" s="723"/>
      <c r="NWC1" s="723"/>
      <c r="NWE1" s="723"/>
      <c r="NWG1" s="723"/>
      <c r="NWI1" s="723"/>
      <c r="NWK1" s="723"/>
      <c r="NWM1" s="723"/>
      <c r="NWO1" s="723"/>
      <c r="NWQ1" s="723"/>
      <c r="NWS1" s="723"/>
      <c r="NWU1" s="723"/>
      <c r="NWW1" s="723"/>
      <c r="NWY1" s="723"/>
      <c r="NXA1" s="723"/>
      <c r="NXC1" s="723"/>
      <c r="NXE1" s="723"/>
      <c r="NXG1" s="723"/>
      <c r="NXI1" s="723"/>
      <c r="NXK1" s="723"/>
      <c r="NXM1" s="723"/>
      <c r="NXO1" s="723"/>
      <c r="NXQ1" s="723"/>
      <c r="NXS1" s="723"/>
      <c r="NXU1" s="723"/>
      <c r="NXW1" s="723"/>
      <c r="NXY1" s="723"/>
      <c r="NYA1" s="723"/>
      <c r="NYC1" s="723"/>
      <c r="NYE1" s="723"/>
      <c r="NYG1" s="723"/>
      <c r="NYI1" s="723"/>
      <c r="NYK1" s="723"/>
      <c r="NYM1" s="723"/>
      <c r="NYO1" s="723"/>
      <c r="NYQ1" s="723"/>
      <c r="NYS1" s="723"/>
      <c r="NYU1" s="723"/>
      <c r="NYW1" s="723"/>
      <c r="NYY1" s="723"/>
      <c r="NZA1" s="723"/>
      <c r="NZC1" s="723"/>
      <c r="NZE1" s="723"/>
      <c r="NZG1" s="723"/>
      <c r="NZI1" s="723"/>
      <c r="NZK1" s="723"/>
      <c r="NZM1" s="723"/>
      <c r="NZO1" s="723"/>
      <c r="NZQ1" s="723"/>
      <c r="NZS1" s="723"/>
      <c r="NZU1" s="723"/>
      <c r="NZW1" s="723"/>
      <c r="NZY1" s="723"/>
      <c r="OAA1" s="723"/>
      <c r="OAC1" s="723"/>
      <c r="OAE1" s="723"/>
      <c r="OAG1" s="723"/>
      <c r="OAI1" s="723"/>
      <c r="OAK1" s="723"/>
      <c r="OAM1" s="723"/>
      <c r="OAO1" s="723"/>
      <c r="OAQ1" s="723"/>
      <c r="OAS1" s="723"/>
      <c r="OAU1" s="723"/>
      <c r="OAW1" s="723"/>
      <c r="OAY1" s="723"/>
      <c r="OBA1" s="723"/>
      <c r="OBC1" s="723"/>
      <c r="OBE1" s="723"/>
      <c r="OBG1" s="723"/>
      <c r="OBI1" s="723"/>
      <c r="OBK1" s="723"/>
      <c r="OBM1" s="723"/>
      <c r="OBO1" s="723"/>
      <c r="OBQ1" s="723"/>
      <c r="OBS1" s="723"/>
      <c r="OBU1" s="723"/>
      <c r="OBW1" s="723"/>
      <c r="OBY1" s="723"/>
      <c r="OCA1" s="723"/>
      <c r="OCC1" s="723"/>
      <c r="OCE1" s="723"/>
      <c r="OCG1" s="723"/>
      <c r="OCI1" s="723"/>
      <c r="OCK1" s="723"/>
      <c r="OCM1" s="723"/>
      <c r="OCO1" s="723"/>
      <c r="OCQ1" s="723"/>
      <c r="OCS1" s="723"/>
      <c r="OCU1" s="723"/>
      <c r="OCW1" s="723"/>
      <c r="OCY1" s="723"/>
      <c r="ODA1" s="723"/>
      <c r="ODC1" s="723"/>
      <c r="ODE1" s="723"/>
      <c r="ODG1" s="723"/>
      <c r="ODI1" s="723"/>
      <c r="ODK1" s="723"/>
      <c r="ODM1" s="723"/>
      <c r="ODO1" s="723"/>
      <c r="ODQ1" s="723"/>
      <c r="ODS1" s="723"/>
      <c r="ODU1" s="723"/>
      <c r="ODW1" s="723"/>
      <c r="ODY1" s="723"/>
      <c r="OEA1" s="723"/>
      <c r="OEC1" s="723"/>
      <c r="OEE1" s="723"/>
      <c r="OEG1" s="723"/>
      <c r="OEI1" s="723"/>
      <c r="OEK1" s="723"/>
      <c r="OEM1" s="723"/>
      <c r="OEO1" s="723"/>
      <c r="OEQ1" s="723"/>
      <c r="OES1" s="723"/>
      <c r="OEU1" s="723"/>
      <c r="OEW1" s="723"/>
      <c r="OEY1" s="723"/>
      <c r="OFA1" s="723"/>
      <c r="OFC1" s="723"/>
      <c r="OFE1" s="723"/>
      <c r="OFG1" s="723"/>
      <c r="OFI1" s="723"/>
      <c r="OFK1" s="723"/>
      <c r="OFM1" s="723"/>
      <c r="OFO1" s="723"/>
      <c r="OFQ1" s="723"/>
      <c r="OFS1" s="723"/>
      <c r="OFU1" s="723"/>
      <c r="OFW1" s="723"/>
      <c r="OFY1" s="723"/>
      <c r="OGA1" s="723"/>
      <c r="OGC1" s="723"/>
      <c r="OGE1" s="723"/>
      <c r="OGG1" s="723"/>
      <c r="OGI1" s="723"/>
      <c r="OGK1" s="723"/>
      <c r="OGM1" s="723"/>
      <c r="OGO1" s="723"/>
      <c r="OGQ1" s="723"/>
      <c r="OGS1" s="723"/>
      <c r="OGU1" s="723"/>
      <c r="OGW1" s="723"/>
      <c r="OGY1" s="723"/>
      <c r="OHA1" s="723"/>
      <c r="OHC1" s="723"/>
      <c r="OHE1" s="723"/>
      <c r="OHG1" s="723"/>
      <c r="OHI1" s="723"/>
      <c r="OHK1" s="723"/>
      <c r="OHM1" s="723"/>
      <c r="OHO1" s="723"/>
      <c r="OHQ1" s="723"/>
      <c r="OHS1" s="723"/>
      <c r="OHU1" s="723"/>
      <c r="OHW1" s="723"/>
      <c r="OHY1" s="723"/>
      <c r="OIA1" s="723"/>
      <c r="OIC1" s="723"/>
      <c r="OIE1" s="723"/>
      <c r="OIG1" s="723"/>
      <c r="OII1" s="723"/>
      <c r="OIK1" s="723"/>
      <c r="OIM1" s="723"/>
      <c r="OIO1" s="723"/>
      <c r="OIQ1" s="723"/>
      <c r="OIS1" s="723"/>
      <c r="OIU1" s="723"/>
      <c r="OIW1" s="723"/>
      <c r="OIY1" s="723"/>
      <c r="OJA1" s="723"/>
      <c r="OJC1" s="723"/>
      <c r="OJE1" s="723"/>
      <c r="OJG1" s="723"/>
      <c r="OJI1" s="723"/>
      <c r="OJK1" s="723"/>
      <c r="OJM1" s="723"/>
      <c r="OJO1" s="723"/>
      <c r="OJQ1" s="723"/>
      <c r="OJS1" s="723"/>
      <c r="OJU1" s="723"/>
      <c r="OJW1" s="723"/>
      <c r="OJY1" s="723"/>
      <c r="OKA1" s="723"/>
      <c r="OKC1" s="723"/>
      <c r="OKE1" s="723"/>
      <c r="OKG1" s="723"/>
      <c r="OKI1" s="723"/>
      <c r="OKK1" s="723"/>
      <c r="OKM1" s="723"/>
      <c r="OKO1" s="723"/>
      <c r="OKQ1" s="723"/>
      <c r="OKS1" s="723"/>
      <c r="OKU1" s="723"/>
      <c r="OKW1" s="723"/>
      <c r="OKY1" s="723"/>
      <c r="OLA1" s="723"/>
      <c r="OLC1" s="723"/>
      <c r="OLE1" s="723"/>
      <c r="OLG1" s="723"/>
      <c r="OLI1" s="723"/>
      <c r="OLK1" s="723"/>
      <c r="OLM1" s="723"/>
      <c r="OLO1" s="723"/>
      <c r="OLQ1" s="723"/>
      <c r="OLS1" s="723"/>
      <c r="OLU1" s="723"/>
      <c r="OLW1" s="723"/>
      <c r="OLY1" s="723"/>
      <c r="OMA1" s="723"/>
      <c r="OMC1" s="723"/>
      <c r="OME1" s="723"/>
      <c r="OMG1" s="723"/>
      <c r="OMI1" s="723"/>
      <c r="OMK1" s="723"/>
      <c r="OMM1" s="723"/>
      <c r="OMO1" s="723"/>
      <c r="OMQ1" s="723"/>
      <c r="OMS1" s="723"/>
      <c r="OMU1" s="723"/>
      <c r="OMW1" s="723"/>
      <c r="OMY1" s="723"/>
      <c r="ONA1" s="723"/>
      <c r="ONC1" s="723"/>
      <c r="ONE1" s="723"/>
      <c r="ONG1" s="723"/>
      <c r="ONI1" s="723"/>
      <c r="ONK1" s="723"/>
      <c r="ONM1" s="723"/>
      <c r="ONO1" s="723"/>
      <c r="ONQ1" s="723"/>
      <c r="ONS1" s="723"/>
      <c r="ONU1" s="723"/>
      <c r="ONW1" s="723"/>
      <c r="ONY1" s="723"/>
      <c r="OOA1" s="723"/>
      <c r="OOC1" s="723"/>
      <c r="OOE1" s="723"/>
      <c r="OOG1" s="723"/>
      <c r="OOI1" s="723"/>
      <c r="OOK1" s="723"/>
      <c r="OOM1" s="723"/>
      <c r="OOO1" s="723"/>
      <c r="OOQ1" s="723"/>
      <c r="OOS1" s="723"/>
      <c r="OOU1" s="723"/>
      <c r="OOW1" s="723"/>
      <c r="OOY1" s="723"/>
      <c r="OPA1" s="723"/>
      <c r="OPC1" s="723"/>
      <c r="OPE1" s="723"/>
      <c r="OPG1" s="723"/>
      <c r="OPI1" s="723"/>
      <c r="OPK1" s="723"/>
      <c r="OPM1" s="723"/>
      <c r="OPO1" s="723"/>
      <c r="OPQ1" s="723"/>
      <c r="OPS1" s="723"/>
      <c r="OPU1" s="723"/>
      <c r="OPW1" s="723"/>
      <c r="OPY1" s="723"/>
      <c r="OQA1" s="723"/>
      <c r="OQC1" s="723"/>
      <c r="OQE1" s="723"/>
      <c r="OQG1" s="723"/>
      <c r="OQI1" s="723"/>
      <c r="OQK1" s="723"/>
      <c r="OQM1" s="723"/>
      <c r="OQO1" s="723"/>
      <c r="OQQ1" s="723"/>
      <c r="OQS1" s="723"/>
      <c r="OQU1" s="723"/>
      <c r="OQW1" s="723"/>
      <c r="OQY1" s="723"/>
      <c r="ORA1" s="723"/>
      <c r="ORC1" s="723"/>
      <c r="ORE1" s="723"/>
      <c r="ORG1" s="723"/>
      <c r="ORI1" s="723"/>
      <c r="ORK1" s="723"/>
      <c r="ORM1" s="723"/>
      <c r="ORO1" s="723"/>
      <c r="ORQ1" s="723"/>
      <c r="ORS1" s="723"/>
      <c r="ORU1" s="723"/>
      <c r="ORW1" s="723"/>
      <c r="ORY1" s="723"/>
      <c r="OSA1" s="723"/>
      <c r="OSC1" s="723"/>
      <c r="OSE1" s="723"/>
      <c r="OSG1" s="723"/>
      <c r="OSI1" s="723"/>
      <c r="OSK1" s="723"/>
      <c r="OSM1" s="723"/>
      <c r="OSO1" s="723"/>
      <c r="OSQ1" s="723"/>
      <c r="OSS1" s="723"/>
      <c r="OSU1" s="723"/>
      <c r="OSW1" s="723"/>
      <c r="OSY1" s="723"/>
      <c r="OTA1" s="723"/>
      <c r="OTC1" s="723"/>
      <c r="OTE1" s="723"/>
      <c r="OTG1" s="723"/>
      <c r="OTI1" s="723"/>
      <c r="OTK1" s="723"/>
      <c r="OTM1" s="723"/>
      <c r="OTO1" s="723"/>
      <c r="OTQ1" s="723"/>
      <c r="OTS1" s="723"/>
      <c r="OTU1" s="723"/>
      <c r="OTW1" s="723"/>
      <c r="OTY1" s="723"/>
      <c r="OUA1" s="723"/>
      <c r="OUC1" s="723"/>
      <c r="OUE1" s="723"/>
      <c r="OUG1" s="723"/>
      <c r="OUI1" s="723"/>
      <c r="OUK1" s="723"/>
      <c r="OUM1" s="723"/>
      <c r="OUO1" s="723"/>
      <c r="OUQ1" s="723"/>
      <c r="OUS1" s="723"/>
      <c r="OUU1" s="723"/>
      <c r="OUW1" s="723"/>
      <c r="OUY1" s="723"/>
      <c r="OVA1" s="723"/>
      <c r="OVC1" s="723"/>
      <c r="OVE1" s="723"/>
      <c r="OVG1" s="723"/>
      <c r="OVI1" s="723"/>
      <c r="OVK1" s="723"/>
      <c r="OVM1" s="723"/>
      <c r="OVO1" s="723"/>
      <c r="OVQ1" s="723"/>
      <c r="OVS1" s="723"/>
      <c r="OVU1" s="723"/>
      <c r="OVW1" s="723"/>
      <c r="OVY1" s="723"/>
      <c r="OWA1" s="723"/>
      <c r="OWC1" s="723"/>
      <c r="OWE1" s="723"/>
      <c r="OWG1" s="723"/>
      <c r="OWI1" s="723"/>
      <c r="OWK1" s="723"/>
      <c r="OWM1" s="723"/>
      <c r="OWO1" s="723"/>
      <c r="OWQ1" s="723"/>
      <c r="OWS1" s="723"/>
      <c r="OWU1" s="723"/>
      <c r="OWW1" s="723"/>
      <c r="OWY1" s="723"/>
      <c r="OXA1" s="723"/>
      <c r="OXC1" s="723"/>
      <c r="OXE1" s="723"/>
      <c r="OXG1" s="723"/>
      <c r="OXI1" s="723"/>
      <c r="OXK1" s="723"/>
      <c r="OXM1" s="723"/>
      <c r="OXO1" s="723"/>
      <c r="OXQ1" s="723"/>
      <c r="OXS1" s="723"/>
      <c r="OXU1" s="723"/>
      <c r="OXW1" s="723"/>
      <c r="OXY1" s="723"/>
      <c r="OYA1" s="723"/>
      <c r="OYC1" s="723"/>
      <c r="OYE1" s="723"/>
      <c r="OYG1" s="723"/>
      <c r="OYI1" s="723"/>
      <c r="OYK1" s="723"/>
      <c r="OYM1" s="723"/>
      <c r="OYO1" s="723"/>
      <c r="OYQ1" s="723"/>
      <c r="OYS1" s="723"/>
      <c r="OYU1" s="723"/>
      <c r="OYW1" s="723"/>
      <c r="OYY1" s="723"/>
      <c r="OZA1" s="723"/>
      <c r="OZC1" s="723"/>
      <c r="OZE1" s="723"/>
      <c r="OZG1" s="723"/>
      <c r="OZI1" s="723"/>
      <c r="OZK1" s="723"/>
      <c r="OZM1" s="723"/>
      <c r="OZO1" s="723"/>
      <c r="OZQ1" s="723"/>
      <c r="OZS1" s="723"/>
      <c r="OZU1" s="723"/>
      <c r="OZW1" s="723"/>
      <c r="OZY1" s="723"/>
      <c r="PAA1" s="723"/>
      <c r="PAC1" s="723"/>
      <c r="PAE1" s="723"/>
      <c r="PAG1" s="723"/>
      <c r="PAI1" s="723"/>
      <c r="PAK1" s="723"/>
      <c r="PAM1" s="723"/>
      <c r="PAO1" s="723"/>
      <c r="PAQ1" s="723"/>
      <c r="PAS1" s="723"/>
      <c r="PAU1" s="723"/>
      <c r="PAW1" s="723"/>
      <c r="PAY1" s="723"/>
      <c r="PBA1" s="723"/>
      <c r="PBC1" s="723"/>
      <c r="PBE1" s="723"/>
      <c r="PBG1" s="723"/>
      <c r="PBI1" s="723"/>
      <c r="PBK1" s="723"/>
      <c r="PBM1" s="723"/>
      <c r="PBO1" s="723"/>
      <c r="PBQ1" s="723"/>
      <c r="PBS1" s="723"/>
      <c r="PBU1" s="723"/>
      <c r="PBW1" s="723"/>
      <c r="PBY1" s="723"/>
      <c r="PCA1" s="723"/>
      <c r="PCC1" s="723"/>
      <c r="PCE1" s="723"/>
      <c r="PCG1" s="723"/>
      <c r="PCI1" s="723"/>
      <c r="PCK1" s="723"/>
      <c r="PCM1" s="723"/>
      <c r="PCO1" s="723"/>
      <c r="PCQ1" s="723"/>
      <c r="PCS1" s="723"/>
      <c r="PCU1" s="723"/>
      <c r="PCW1" s="723"/>
      <c r="PCY1" s="723"/>
      <c r="PDA1" s="723"/>
      <c r="PDC1" s="723"/>
      <c r="PDE1" s="723"/>
      <c r="PDG1" s="723"/>
      <c r="PDI1" s="723"/>
      <c r="PDK1" s="723"/>
      <c r="PDM1" s="723"/>
      <c r="PDO1" s="723"/>
      <c r="PDQ1" s="723"/>
      <c r="PDS1" s="723"/>
      <c r="PDU1" s="723"/>
      <c r="PDW1" s="723"/>
      <c r="PDY1" s="723"/>
      <c r="PEA1" s="723"/>
      <c r="PEC1" s="723"/>
      <c r="PEE1" s="723"/>
      <c r="PEG1" s="723"/>
      <c r="PEI1" s="723"/>
      <c r="PEK1" s="723"/>
      <c r="PEM1" s="723"/>
      <c r="PEO1" s="723"/>
      <c r="PEQ1" s="723"/>
      <c r="PES1" s="723"/>
      <c r="PEU1" s="723"/>
      <c r="PEW1" s="723"/>
      <c r="PEY1" s="723"/>
      <c r="PFA1" s="723"/>
      <c r="PFC1" s="723"/>
      <c r="PFE1" s="723"/>
      <c r="PFG1" s="723"/>
      <c r="PFI1" s="723"/>
      <c r="PFK1" s="723"/>
      <c r="PFM1" s="723"/>
      <c r="PFO1" s="723"/>
      <c r="PFQ1" s="723"/>
      <c r="PFS1" s="723"/>
      <c r="PFU1" s="723"/>
      <c r="PFW1" s="723"/>
      <c r="PFY1" s="723"/>
      <c r="PGA1" s="723"/>
      <c r="PGC1" s="723"/>
      <c r="PGE1" s="723"/>
      <c r="PGG1" s="723"/>
      <c r="PGI1" s="723"/>
      <c r="PGK1" s="723"/>
      <c r="PGM1" s="723"/>
      <c r="PGO1" s="723"/>
      <c r="PGQ1" s="723"/>
      <c r="PGS1" s="723"/>
      <c r="PGU1" s="723"/>
      <c r="PGW1" s="723"/>
      <c r="PGY1" s="723"/>
      <c r="PHA1" s="723"/>
      <c r="PHC1" s="723"/>
      <c r="PHE1" s="723"/>
      <c r="PHG1" s="723"/>
      <c r="PHI1" s="723"/>
      <c r="PHK1" s="723"/>
      <c r="PHM1" s="723"/>
      <c r="PHO1" s="723"/>
      <c r="PHQ1" s="723"/>
      <c r="PHS1" s="723"/>
      <c r="PHU1" s="723"/>
      <c r="PHW1" s="723"/>
      <c r="PHY1" s="723"/>
      <c r="PIA1" s="723"/>
      <c r="PIC1" s="723"/>
      <c r="PIE1" s="723"/>
      <c r="PIG1" s="723"/>
      <c r="PII1" s="723"/>
      <c r="PIK1" s="723"/>
      <c r="PIM1" s="723"/>
      <c r="PIO1" s="723"/>
      <c r="PIQ1" s="723"/>
      <c r="PIS1" s="723"/>
      <c r="PIU1" s="723"/>
      <c r="PIW1" s="723"/>
      <c r="PIY1" s="723"/>
      <c r="PJA1" s="723"/>
      <c r="PJC1" s="723"/>
      <c r="PJE1" s="723"/>
      <c r="PJG1" s="723"/>
      <c r="PJI1" s="723"/>
      <c r="PJK1" s="723"/>
      <c r="PJM1" s="723"/>
      <c r="PJO1" s="723"/>
      <c r="PJQ1" s="723"/>
      <c r="PJS1" s="723"/>
      <c r="PJU1" s="723"/>
      <c r="PJW1" s="723"/>
      <c r="PJY1" s="723"/>
      <c r="PKA1" s="723"/>
      <c r="PKC1" s="723"/>
      <c r="PKE1" s="723"/>
      <c r="PKG1" s="723"/>
      <c r="PKI1" s="723"/>
      <c r="PKK1" s="723"/>
      <c r="PKM1" s="723"/>
      <c r="PKO1" s="723"/>
      <c r="PKQ1" s="723"/>
      <c r="PKS1" s="723"/>
      <c r="PKU1" s="723"/>
      <c r="PKW1" s="723"/>
      <c r="PKY1" s="723"/>
      <c r="PLA1" s="723"/>
      <c r="PLC1" s="723"/>
      <c r="PLE1" s="723"/>
      <c r="PLG1" s="723"/>
      <c r="PLI1" s="723"/>
      <c r="PLK1" s="723"/>
      <c r="PLM1" s="723"/>
      <c r="PLO1" s="723"/>
      <c r="PLQ1" s="723"/>
      <c r="PLS1" s="723"/>
      <c r="PLU1" s="723"/>
      <c r="PLW1" s="723"/>
      <c r="PLY1" s="723"/>
      <c r="PMA1" s="723"/>
      <c r="PMC1" s="723"/>
      <c r="PME1" s="723"/>
      <c r="PMG1" s="723"/>
      <c r="PMI1" s="723"/>
      <c r="PMK1" s="723"/>
      <c r="PMM1" s="723"/>
      <c r="PMO1" s="723"/>
      <c r="PMQ1" s="723"/>
      <c r="PMS1" s="723"/>
      <c r="PMU1" s="723"/>
      <c r="PMW1" s="723"/>
      <c r="PMY1" s="723"/>
      <c r="PNA1" s="723"/>
      <c r="PNC1" s="723"/>
      <c r="PNE1" s="723"/>
      <c r="PNG1" s="723"/>
      <c r="PNI1" s="723"/>
      <c r="PNK1" s="723"/>
      <c r="PNM1" s="723"/>
      <c r="PNO1" s="723"/>
      <c r="PNQ1" s="723"/>
      <c r="PNS1" s="723"/>
      <c r="PNU1" s="723"/>
      <c r="PNW1" s="723"/>
      <c r="PNY1" s="723"/>
      <c r="POA1" s="723"/>
      <c r="POC1" s="723"/>
      <c r="POE1" s="723"/>
      <c r="POG1" s="723"/>
      <c r="POI1" s="723"/>
      <c r="POK1" s="723"/>
      <c r="POM1" s="723"/>
      <c r="POO1" s="723"/>
      <c r="POQ1" s="723"/>
      <c r="POS1" s="723"/>
      <c r="POU1" s="723"/>
      <c r="POW1" s="723"/>
      <c r="POY1" s="723"/>
      <c r="PPA1" s="723"/>
      <c r="PPC1" s="723"/>
      <c r="PPE1" s="723"/>
      <c r="PPG1" s="723"/>
      <c r="PPI1" s="723"/>
      <c r="PPK1" s="723"/>
      <c r="PPM1" s="723"/>
      <c r="PPO1" s="723"/>
      <c r="PPQ1" s="723"/>
      <c r="PPS1" s="723"/>
      <c r="PPU1" s="723"/>
      <c r="PPW1" s="723"/>
      <c r="PPY1" s="723"/>
      <c r="PQA1" s="723"/>
      <c r="PQC1" s="723"/>
      <c r="PQE1" s="723"/>
      <c r="PQG1" s="723"/>
      <c r="PQI1" s="723"/>
      <c r="PQK1" s="723"/>
      <c r="PQM1" s="723"/>
      <c r="PQO1" s="723"/>
      <c r="PQQ1" s="723"/>
      <c r="PQS1" s="723"/>
      <c r="PQU1" s="723"/>
      <c r="PQW1" s="723"/>
      <c r="PQY1" s="723"/>
      <c r="PRA1" s="723"/>
      <c r="PRC1" s="723"/>
      <c r="PRE1" s="723"/>
      <c r="PRG1" s="723"/>
      <c r="PRI1" s="723"/>
      <c r="PRK1" s="723"/>
      <c r="PRM1" s="723"/>
      <c r="PRO1" s="723"/>
      <c r="PRQ1" s="723"/>
      <c r="PRS1" s="723"/>
      <c r="PRU1" s="723"/>
      <c r="PRW1" s="723"/>
      <c r="PRY1" s="723"/>
      <c r="PSA1" s="723"/>
      <c r="PSC1" s="723"/>
      <c r="PSE1" s="723"/>
      <c r="PSG1" s="723"/>
      <c r="PSI1" s="723"/>
      <c r="PSK1" s="723"/>
      <c r="PSM1" s="723"/>
      <c r="PSO1" s="723"/>
      <c r="PSQ1" s="723"/>
      <c r="PSS1" s="723"/>
      <c r="PSU1" s="723"/>
      <c r="PSW1" s="723"/>
      <c r="PSY1" s="723"/>
      <c r="PTA1" s="723"/>
      <c r="PTC1" s="723"/>
      <c r="PTE1" s="723"/>
      <c r="PTG1" s="723"/>
      <c r="PTI1" s="723"/>
      <c r="PTK1" s="723"/>
      <c r="PTM1" s="723"/>
      <c r="PTO1" s="723"/>
      <c r="PTQ1" s="723"/>
      <c r="PTS1" s="723"/>
      <c r="PTU1" s="723"/>
      <c r="PTW1" s="723"/>
      <c r="PTY1" s="723"/>
      <c r="PUA1" s="723"/>
      <c r="PUC1" s="723"/>
      <c r="PUE1" s="723"/>
      <c r="PUG1" s="723"/>
      <c r="PUI1" s="723"/>
      <c r="PUK1" s="723"/>
      <c r="PUM1" s="723"/>
      <c r="PUO1" s="723"/>
      <c r="PUQ1" s="723"/>
      <c r="PUS1" s="723"/>
      <c r="PUU1" s="723"/>
      <c r="PUW1" s="723"/>
      <c r="PUY1" s="723"/>
      <c r="PVA1" s="723"/>
      <c r="PVC1" s="723"/>
      <c r="PVE1" s="723"/>
      <c r="PVG1" s="723"/>
      <c r="PVI1" s="723"/>
      <c r="PVK1" s="723"/>
      <c r="PVM1" s="723"/>
      <c r="PVO1" s="723"/>
      <c r="PVQ1" s="723"/>
      <c r="PVS1" s="723"/>
      <c r="PVU1" s="723"/>
      <c r="PVW1" s="723"/>
      <c r="PVY1" s="723"/>
      <c r="PWA1" s="723"/>
      <c r="PWC1" s="723"/>
      <c r="PWE1" s="723"/>
      <c r="PWG1" s="723"/>
      <c r="PWI1" s="723"/>
      <c r="PWK1" s="723"/>
      <c r="PWM1" s="723"/>
      <c r="PWO1" s="723"/>
      <c r="PWQ1" s="723"/>
      <c r="PWS1" s="723"/>
      <c r="PWU1" s="723"/>
      <c r="PWW1" s="723"/>
      <c r="PWY1" s="723"/>
      <c r="PXA1" s="723"/>
      <c r="PXC1" s="723"/>
      <c r="PXE1" s="723"/>
      <c r="PXG1" s="723"/>
      <c r="PXI1" s="723"/>
      <c r="PXK1" s="723"/>
      <c r="PXM1" s="723"/>
      <c r="PXO1" s="723"/>
      <c r="PXQ1" s="723"/>
      <c r="PXS1" s="723"/>
      <c r="PXU1" s="723"/>
      <c r="PXW1" s="723"/>
      <c r="PXY1" s="723"/>
      <c r="PYA1" s="723"/>
      <c r="PYC1" s="723"/>
      <c r="PYE1" s="723"/>
      <c r="PYG1" s="723"/>
      <c r="PYI1" s="723"/>
      <c r="PYK1" s="723"/>
      <c r="PYM1" s="723"/>
      <c r="PYO1" s="723"/>
      <c r="PYQ1" s="723"/>
      <c r="PYS1" s="723"/>
      <c r="PYU1" s="723"/>
      <c r="PYW1" s="723"/>
      <c r="PYY1" s="723"/>
      <c r="PZA1" s="723"/>
      <c r="PZC1" s="723"/>
      <c r="PZE1" s="723"/>
      <c r="PZG1" s="723"/>
      <c r="PZI1" s="723"/>
      <c r="PZK1" s="723"/>
      <c r="PZM1" s="723"/>
      <c r="PZO1" s="723"/>
      <c r="PZQ1" s="723"/>
      <c r="PZS1" s="723"/>
      <c r="PZU1" s="723"/>
      <c r="PZW1" s="723"/>
      <c r="PZY1" s="723"/>
      <c r="QAA1" s="723"/>
      <c r="QAC1" s="723"/>
      <c r="QAE1" s="723"/>
      <c r="QAG1" s="723"/>
      <c r="QAI1" s="723"/>
      <c r="QAK1" s="723"/>
      <c r="QAM1" s="723"/>
      <c r="QAO1" s="723"/>
      <c r="QAQ1" s="723"/>
      <c r="QAS1" s="723"/>
      <c r="QAU1" s="723"/>
      <c r="QAW1" s="723"/>
      <c r="QAY1" s="723"/>
      <c r="QBA1" s="723"/>
      <c r="QBC1" s="723"/>
      <c r="QBE1" s="723"/>
      <c r="QBG1" s="723"/>
      <c r="QBI1" s="723"/>
      <c r="QBK1" s="723"/>
      <c r="QBM1" s="723"/>
      <c r="QBO1" s="723"/>
      <c r="QBQ1" s="723"/>
      <c r="QBS1" s="723"/>
      <c r="QBU1" s="723"/>
      <c r="QBW1" s="723"/>
      <c r="QBY1" s="723"/>
      <c r="QCA1" s="723"/>
      <c r="QCC1" s="723"/>
      <c r="QCE1" s="723"/>
      <c r="QCG1" s="723"/>
      <c r="QCI1" s="723"/>
      <c r="QCK1" s="723"/>
      <c r="QCM1" s="723"/>
      <c r="QCO1" s="723"/>
      <c r="QCQ1" s="723"/>
      <c r="QCS1" s="723"/>
      <c r="QCU1" s="723"/>
      <c r="QCW1" s="723"/>
      <c r="QCY1" s="723"/>
      <c r="QDA1" s="723"/>
      <c r="QDC1" s="723"/>
      <c r="QDE1" s="723"/>
      <c r="QDG1" s="723"/>
      <c r="QDI1" s="723"/>
      <c r="QDK1" s="723"/>
      <c r="QDM1" s="723"/>
      <c r="QDO1" s="723"/>
      <c r="QDQ1" s="723"/>
      <c r="QDS1" s="723"/>
      <c r="QDU1" s="723"/>
      <c r="QDW1" s="723"/>
      <c r="QDY1" s="723"/>
      <c r="QEA1" s="723"/>
      <c r="QEC1" s="723"/>
      <c r="QEE1" s="723"/>
      <c r="QEG1" s="723"/>
      <c r="QEI1" s="723"/>
      <c r="QEK1" s="723"/>
      <c r="QEM1" s="723"/>
      <c r="QEO1" s="723"/>
      <c r="QEQ1" s="723"/>
      <c r="QES1" s="723"/>
      <c r="QEU1" s="723"/>
      <c r="QEW1" s="723"/>
      <c r="QEY1" s="723"/>
      <c r="QFA1" s="723"/>
      <c r="QFC1" s="723"/>
      <c r="QFE1" s="723"/>
      <c r="QFG1" s="723"/>
      <c r="QFI1" s="723"/>
      <c r="QFK1" s="723"/>
      <c r="QFM1" s="723"/>
      <c r="QFO1" s="723"/>
      <c r="QFQ1" s="723"/>
      <c r="QFS1" s="723"/>
      <c r="QFU1" s="723"/>
      <c r="QFW1" s="723"/>
      <c r="QFY1" s="723"/>
      <c r="QGA1" s="723"/>
      <c r="QGC1" s="723"/>
      <c r="QGE1" s="723"/>
      <c r="QGG1" s="723"/>
      <c r="QGI1" s="723"/>
      <c r="QGK1" s="723"/>
      <c r="QGM1" s="723"/>
      <c r="QGO1" s="723"/>
      <c r="QGQ1" s="723"/>
      <c r="QGS1" s="723"/>
      <c r="QGU1" s="723"/>
      <c r="QGW1" s="723"/>
      <c r="QGY1" s="723"/>
      <c r="QHA1" s="723"/>
      <c r="QHC1" s="723"/>
      <c r="QHE1" s="723"/>
      <c r="QHG1" s="723"/>
      <c r="QHI1" s="723"/>
      <c r="QHK1" s="723"/>
      <c r="QHM1" s="723"/>
      <c r="QHO1" s="723"/>
      <c r="QHQ1" s="723"/>
      <c r="QHS1" s="723"/>
      <c r="QHU1" s="723"/>
      <c r="QHW1" s="723"/>
      <c r="QHY1" s="723"/>
      <c r="QIA1" s="723"/>
      <c r="QIC1" s="723"/>
      <c r="QIE1" s="723"/>
      <c r="QIG1" s="723"/>
      <c r="QII1" s="723"/>
      <c r="QIK1" s="723"/>
      <c r="QIM1" s="723"/>
      <c r="QIO1" s="723"/>
      <c r="QIQ1" s="723"/>
      <c r="QIS1" s="723"/>
      <c r="QIU1" s="723"/>
      <c r="QIW1" s="723"/>
      <c r="QIY1" s="723"/>
      <c r="QJA1" s="723"/>
      <c r="QJC1" s="723"/>
      <c r="QJE1" s="723"/>
      <c r="QJG1" s="723"/>
      <c r="QJI1" s="723"/>
      <c r="QJK1" s="723"/>
      <c r="QJM1" s="723"/>
      <c r="QJO1" s="723"/>
      <c r="QJQ1" s="723"/>
      <c r="QJS1" s="723"/>
      <c r="QJU1" s="723"/>
      <c r="QJW1" s="723"/>
      <c r="QJY1" s="723"/>
      <c r="QKA1" s="723"/>
      <c r="QKC1" s="723"/>
      <c r="QKE1" s="723"/>
      <c r="QKG1" s="723"/>
      <c r="QKI1" s="723"/>
      <c r="QKK1" s="723"/>
      <c r="QKM1" s="723"/>
      <c r="QKO1" s="723"/>
      <c r="QKQ1" s="723"/>
      <c r="QKS1" s="723"/>
      <c r="QKU1" s="723"/>
      <c r="QKW1" s="723"/>
      <c r="QKY1" s="723"/>
      <c r="QLA1" s="723"/>
      <c r="QLC1" s="723"/>
      <c r="QLE1" s="723"/>
      <c r="QLG1" s="723"/>
      <c r="QLI1" s="723"/>
      <c r="QLK1" s="723"/>
      <c r="QLM1" s="723"/>
      <c r="QLO1" s="723"/>
      <c r="QLQ1" s="723"/>
      <c r="QLS1" s="723"/>
      <c r="QLU1" s="723"/>
      <c r="QLW1" s="723"/>
      <c r="QLY1" s="723"/>
      <c r="QMA1" s="723"/>
      <c r="QMC1" s="723"/>
      <c r="QME1" s="723"/>
      <c r="QMG1" s="723"/>
      <c r="QMI1" s="723"/>
      <c r="QMK1" s="723"/>
      <c r="QMM1" s="723"/>
      <c r="QMO1" s="723"/>
      <c r="QMQ1" s="723"/>
      <c r="QMS1" s="723"/>
      <c r="QMU1" s="723"/>
      <c r="QMW1" s="723"/>
      <c r="QMY1" s="723"/>
      <c r="QNA1" s="723"/>
      <c r="QNC1" s="723"/>
      <c r="QNE1" s="723"/>
      <c r="QNG1" s="723"/>
      <c r="QNI1" s="723"/>
      <c r="QNK1" s="723"/>
      <c r="QNM1" s="723"/>
      <c r="QNO1" s="723"/>
      <c r="QNQ1" s="723"/>
      <c r="QNS1" s="723"/>
      <c r="QNU1" s="723"/>
      <c r="QNW1" s="723"/>
      <c r="QNY1" s="723"/>
      <c r="QOA1" s="723"/>
      <c r="QOC1" s="723"/>
      <c r="QOE1" s="723"/>
      <c r="QOG1" s="723"/>
      <c r="QOI1" s="723"/>
      <c r="QOK1" s="723"/>
      <c r="QOM1" s="723"/>
      <c r="QOO1" s="723"/>
      <c r="QOQ1" s="723"/>
      <c r="QOS1" s="723"/>
      <c r="QOU1" s="723"/>
      <c r="QOW1" s="723"/>
      <c r="QOY1" s="723"/>
      <c r="QPA1" s="723"/>
      <c r="QPC1" s="723"/>
      <c r="QPE1" s="723"/>
      <c r="QPG1" s="723"/>
      <c r="QPI1" s="723"/>
      <c r="QPK1" s="723"/>
      <c r="QPM1" s="723"/>
      <c r="QPO1" s="723"/>
      <c r="QPQ1" s="723"/>
      <c r="QPS1" s="723"/>
      <c r="QPU1" s="723"/>
      <c r="QPW1" s="723"/>
      <c r="QPY1" s="723"/>
      <c r="QQA1" s="723"/>
      <c r="QQC1" s="723"/>
      <c r="QQE1" s="723"/>
      <c r="QQG1" s="723"/>
      <c r="QQI1" s="723"/>
      <c r="QQK1" s="723"/>
      <c r="QQM1" s="723"/>
      <c r="QQO1" s="723"/>
      <c r="QQQ1" s="723"/>
      <c r="QQS1" s="723"/>
      <c r="QQU1" s="723"/>
      <c r="QQW1" s="723"/>
      <c r="QQY1" s="723"/>
      <c r="QRA1" s="723"/>
      <c r="QRC1" s="723"/>
      <c r="QRE1" s="723"/>
      <c r="QRG1" s="723"/>
      <c r="QRI1" s="723"/>
      <c r="QRK1" s="723"/>
      <c r="QRM1" s="723"/>
      <c r="QRO1" s="723"/>
      <c r="QRQ1" s="723"/>
      <c r="QRS1" s="723"/>
      <c r="QRU1" s="723"/>
      <c r="QRW1" s="723"/>
      <c r="QRY1" s="723"/>
      <c r="QSA1" s="723"/>
      <c r="QSC1" s="723"/>
      <c r="QSE1" s="723"/>
      <c r="QSG1" s="723"/>
      <c r="QSI1" s="723"/>
      <c r="QSK1" s="723"/>
      <c r="QSM1" s="723"/>
      <c r="QSO1" s="723"/>
      <c r="QSQ1" s="723"/>
      <c r="QSS1" s="723"/>
      <c r="QSU1" s="723"/>
      <c r="QSW1" s="723"/>
      <c r="QSY1" s="723"/>
      <c r="QTA1" s="723"/>
      <c r="QTC1" s="723"/>
      <c r="QTE1" s="723"/>
      <c r="QTG1" s="723"/>
      <c r="QTI1" s="723"/>
      <c r="QTK1" s="723"/>
      <c r="QTM1" s="723"/>
      <c r="QTO1" s="723"/>
      <c r="QTQ1" s="723"/>
      <c r="QTS1" s="723"/>
      <c r="QTU1" s="723"/>
      <c r="QTW1" s="723"/>
      <c r="QTY1" s="723"/>
      <c r="QUA1" s="723"/>
      <c r="QUC1" s="723"/>
      <c r="QUE1" s="723"/>
      <c r="QUG1" s="723"/>
      <c r="QUI1" s="723"/>
      <c r="QUK1" s="723"/>
      <c r="QUM1" s="723"/>
      <c r="QUO1" s="723"/>
      <c r="QUQ1" s="723"/>
      <c r="QUS1" s="723"/>
      <c r="QUU1" s="723"/>
      <c r="QUW1" s="723"/>
      <c r="QUY1" s="723"/>
      <c r="QVA1" s="723"/>
      <c r="QVC1" s="723"/>
      <c r="QVE1" s="723"/>
      <c r="QVG1" s="723"/>
      <c r="QVI1" s="723"/>
      <c r="QVK1" s="723"/>
      <c r="QVM1" s="723"/>
      <c r="QVO1" s="723"/>
      <c r="QVQ1" s="723"/>
      <c r="QVS1" s="723"/>
      <c r="QVU1" s="723"/>
      <c r="QVW1" s="723"/>
      <c r="QVY1" s="723"/>
      <c r="QWA1" s="723"/>
      <c r="QWC1" s="723"/>
      <c r="QWE1" s="723"/>
      <c r="QWG1" s="723"/>
      <c r="QWI1" s="723"/>
      <c r="QWK1" s="723"/>
      <c r="QWM1" s="723"/>
      <c r="QWO1" s="723"/>
      <c r="QWQ1" s="723"/>
      <c r="QWS1" s="723"/>
      <c r="QWU1" s="723"/>
      <c r="QWW1" s="723"/>
      <c r="QWY1" s="723"/>
      <c r="QXA1" s="723"/>
      <c r="QXC1" s="723"/>
      <c r="QXE1" s="723"/>
      <c r="QXG1" s="723"/>
      <c r="QXI1" s="723"/>
      <c r="QXK1" s="723"/>
      <c r="QXM1" s="723"/>
      <c r="QXO1" s="723"/>
      <c r="QXQ1" s="723"/>
      <c r="QXS1" s="723"/>
      <c r="QXU1" s="723"/>
      <c r="QXW1" s="723"/>
      <c r="QXY1" s="723"/>
      <c r="QYA1" s="723"/>
      <c r="QYC1" s="723"/>
      <c r="QYE1" s="723"/>
      <c r="QYG1" s="723"/>
      <c r="QYI1" s="723"/>
      <c r="QYK1" s="723"/>
      <c r="QYM1" s="723"/>
      <c r="QYO1" s="723"/>
      <c r="QYQ1" s="723"/>
      <c r="QYS1" s="723"/>
      <c r="QYU1" s="723"/>
      <c r="QYW1" s="723"/>
      <c r="QYY1" s="723"/>
      <c r="QZA1" s="723"/>
      <c r="QZC1" s="723"/>
      <c r="QZE1" s="723"/>
      <c r="QZG1" s="723"/>
      <c r="QZI1" s="723"/>
      <c r="QZK1" s="723"/>
      <c r="QZM1" s="723"/>
      <c r="QZO1" s="723"/>
      <c r="QZQ1" s="723"/>
      <c r="QZS1" s="723"/>
      <c r="QZU1" s="723"/>
      <c r="QZW1" s="723"/>
      <c r="QZY1" s="723"/>
      <c r="RAA1" s="723"/>
      <c r="RAC1" s="723"/>
      <c r="RAE1" s="723"/>
      <c r="RAG1" s="723"/>
      <c r="RAI1" s="723"/>
      <c r="RAK1" s="723"/>
      <c r="RAM1" s="723"/>
      <c r="RAO1" s="723"/>
      <c r="RAQ1" s="723"/>
      <c r="RAS1" s="723"/>
      <c r="RAU1" s="723"/>
      <c r="RAW1" s="723"/>
      <c r="RAY1" s="723"/>
      <c r="RBA1" s="723"/>
      <c r="RBC1" s="723"/>
      <c r="RBE1" s="723"/>
      <c r="RBG1" s="723"/>
      <c r="RBI1" s="723"/>
      <c r="RBK1" s="723"/>
      <c r="RBM1" s="723"/>
      <c r="RBO1" s="723"/>
      <c r="RBQ1" s="723"/>
      <c r="RBS1" s="723"/>
      <c r="RBU1" s="723"/>
      <c r="RBW1" s="723"/>
      <c r="RBY1" s="723"/>
      <c r="RCA1" s="723"/>
      <c r="RCC1" s="723"/>
      <c r="RCE1" s="723"/>
      <c r="RCG1" s="723"/>
      <c r="RCI1" s="723"/>
      <c r="RCK1" s="723"/>
      <c r="RCM1" s="723"/>
      <c r="RCO1" s="723"/>
      <c r="RCQ1" s="723"/>
      <c r="RCS1" s="723"/>
      <c r="RCU1" s="723"/>
      <c r="RCW1" s="723"/>
      <c r="RCY1" s="723"/>
      <c r="RDA1" s="723"/>
      <c r="RDC1" s="723"/>
      <c r="RDE1" s="723"/>
      <c r="RDG1" s="723"/>
      <c r="RDI1" s="723"/>
      <c r="RDK1" s="723"/>
      <c r="RDM1" s="723"/>
      <c r="RDO1" s="723"/>
      <c r="RDQ1" s="723"/>
      <c r="RDS1" s="723"/>
      <c r="RDU1" s="723"/>
      <c r="RDW1" s="723"/>
      <c r="RDY1" s="723"/>
      <c r="REA1" s="723"/>
      <c r="REC1" s="723"/>
      <c r="REE1" s="723"/>
      <c r="REG1" s="723"/>
      <c r="REI1" s="723"/>
      <c r="REK1" s="723"/>
      <c r="REM1" s="723"/>
      <c r="REO1" s="723"/>
      <c r="REQ1" s="723"/>
      <c r="RES1" s="723"/>
      <c r="REU1" s="723"/>
      <c r="REW1" s="723"/>
      <c r="REY1" s="723"/>
      <c r="RFA1" s="723"/>
      <c r="RFC1" s="723"/>
      <c r="RFE1" s="723"/>
      <c r="RFG1" s="723"/>
      <c r="RFI1" s="723"/>
      <c r="RFK1" s="723"/>
      <c r="RFM1" s="723"/>
      <c r="RFO1" s="723"/>
      <c r="RFQ1" s="723"/>
      <c r="RFS1" s="723"/>
      <c r="RFU1" s="723"/>
      <c r="RFW1" s="723"/>
      <c r="RFY1" s="723"/>
      <c r="RGA1" s="723"/>
      <c r="RGC1" s="723"/>
      <c r="RGE1" s="723"/>
      <c r="RGG1" s="723"/>
      <c r="RGI1" s="723"/>
      <c r="RGK1" s="723"/>
      <c r="RGM1" s="723"/>
      <c r="RGO1" s="723"/>
      <c r="RGQ1" s="723"/>
      <c r="RGS1" s="723"/>
      <c r="RGU1" s="723"/>
      <c r="RGW1" s="723"/>
      <c r="RGY1" s="723"/>
      <c r="RHA1" s="723"/>
      <c r="RHC1" s="723"/>
      <c r="RHE1" s="723"/>
      <c r="RHG1" s="723"/>
      <c r="RHI1" s="723"/>
      <c r="RHK1" s="723"/>
      <c r="RHM1" s="723"/>
      <c r="RHO1" s="723"/>
      <c r="RHQ1" s="723"/>
      <c r="RHS1" s="723"/>
      <c r="RHU1" s="723"/>
      <c r="RHW1" s="723"/>
      <c r="RHY1" s="723"/>
      <c r="RIA1" s="723"/>
      <c r="RIC1" s="723"/>
      <c r="RIE1" s="723"/>
      <c r="RIG1" s="723"/>
      <c r="RII1" s="723"/>
      <c r="RIK1" s="723"/>
      <c r="RIM1" s="723"/>
      <c r="RIO1" s="723"/>
      <c r="RIQ1" s="723"/>
      <c r="RIS1" s="723"/>
      <c r="RIU1" s="723"/>
      <c r="RIW1" s="723"/>
      <c r="RIY1" s="723"/>
      <c r="RJA1" s="723"/>
      <c r="RJC1" s="723"/>
      <c r="RJE1" s="723"/>
      <c r="RJG1" s="723"/>
      <c r="RJI1" s="723"/>
      <c r="RJK1" s="723"/>
      <c r="RJM1" s="723"/>
      <c r="RJO1" s="723"/>
      <c r="RJQ1" s="723"/>
      <c r="RJS1" s="723"/>
      <c r="RJU1" s="723"/>
      <c r="RJW1" s="723"/>
      <c r="RJY1" s="723"/>
      <c r="RKA1" s="723"/>
      <c r="RKC1" s="723"/>
      <c r="RKE1" s="723"/>
      <c r="RKG1" s="723"/>
      <c r="RKI1" s="723"/>
      <c r="RKK1" s="723"/>
      <c r="RKM1" s="723"/>
      <c r="RKO1" s="723"/>
      <c r="RKQ1" s="723"/>
      <c r="RKS1" s="723"/>
      <c r="RKU1" s="723"/>
      <c r="RKW1" s="723"/>
      <c r="RKY1" s="723"/>
      <c r="RLA1" s="723"/>
      <c r="RLC1" s="723"/>
      <c r="RLE1" s="723"/>
      <c r="RLG1" s="723"/>
      <c r="RLI1" s="723"/>
      <c r="RLK1" s="723"/>
      <c r="RLM1" s="723"/>
      <c r="RLO1" s="723"/>
      <c r="RLQ1" s="723"/>
      <c r="RLS1" s="723"/>
      <c r="RLU1" s="723"/>
      <c r="RLW1" s="723"/>
      <c r="RLY1" s="723"/>
      <c r="RMA1" s="723"/>
      <c r="RMC1" s="723"/>
      <c r="RME1" s="723"/>
      <c r="RMG1" s="723"/>
      <c r="RMI1" s="723"/>
      <c r="RMK1" s="723"/>
      <c r="RMM1" s="723"/>
      <c r="RMO1" s="723"/>
      <c r="RMQ1" s="723"/>
      <c r="RMS1" s="723"/>
      <c r="RMU1" s="723"/>
      <c r="RMW1" s="723"/>
      <c r="RMY1" s="723"/>
      <c r="RNA1" s="723"/>
      <c r="RNC1" s="723"/>
      <c r="RNE1" s="723"/>
      <c r="RNG1" s="723"/>
      <c r="RNI1" s="723"/>
      <c r="RNK1" s="723"/>
      <c r="RNM1" s="723"/>
      <c r="RNO1" s="723"/>
      <c r="RNQ1" s="723"/>
      <c r="RNS1" s="723"/>
      <c r="RNU1" s="723"/>
      <c r="RNW1" s="723"/>
      <c r="RNY1" s="723"/>
      <c r="ROA1" s="723"/>
      <c r="ROC1" s="723"/>
      <c r="ROE1" s="723"/>
      <c r="ROG1" s="723"/>
      <c r="ROI1" s="723"/>
      <c r="ROK1" s="723"/>
      <c r="ROM1" s="723"/>
      <c r="ROO1" s="723"/>
      <c r="ROQ1" s="723"/>
      <c r="ROS1" s="723"/>
      <c r="ROU1" s="723"/>
      <c r="ROW1" s="723"/>
      <c r="ROY1" s="723"/>
      <c r="RPA1" s="723"/>
      <c r="RPC1" s="723"/>
      <c r="RPE1" s="723"/>
      <c r="RPG1" s="723"/>
      <c r="RPI1" s="723"/>
      <c r="RPK1" s="723"/>
      <c r="RPM1" s="723"/>
      <c r="RPO1" s="723"/>
      <c r="RPQ1" s="723"/>
      <c r="RPS1" s="723"/>
      <c r="RPU1" s="723"/>
      <c r="RPW1" s="723"/>
      <c r="RPY1" s="723"/>
      <c r="RQA1" s="723"/>
      <c r="RQC1" s="723"/>
      <c r="RQE1" s="723"/>
      <c r="RQG1" s="723"/>
      <c r="RQI1" s="723"/>
      <c r="RQK1" s="723"/>
      <c r="RQM1" s="723"/>
      <c r="RQO1" s="723"/>
      <c r="RQQ1" s="723"/>
      <c r="RQS1" s="723"/>
      <c r="RQU1" s="723"/>
      <c r="RQW1" s="723"/>
      <c r="RQY1" s="723"/>
      <c r="RRA1" s="723"/>
      <c r="RRC1" s="723"/>
      <c r="RRE1" s="723"/>
      <c r="RRG1" s="723"/>
      <c r="RRI1" s="723"/>
      <c r="RRK1" s="723"/>
      <c r="RRM1" s="723"/>
      <c r="RRO1" s="723"/>
      <c r="RRQ1" s="723"/>
      <c r="RRS1" s="723"/>
      <c r="RRU1" s="723"/>
      <c r="RRW1" s="723"/>
      <c r="RRY1" s="723"/>
      <c r="RSA1" s="723"/>
      <c r="RSC1" s="723"/>
      <c r="RSE1" s="723"/>
      <c r="RSG1" s="723"/>
      <c r="RSI1" s="723"/>
      <c r="RSK1" s="723"/>
      <c r="RSM1" s="723"/>
      <c r="RSO1" s="723"/>
      <c r="RSQ1" s="723"/>
      <c r="RSS1" s="723"/>
      <c r="RSU1" s="723"/>
      <c r="RSW1" s="723"/>
      <c r="RSY1" s="723"/>
      <c r="RTA1" s="723"/>
      <c r="RTC1" s="723"/>
      <c r="RTE1" s="723"/>
      <c r="RTG1" s="723"/>
      <c r="RTI1" s="723"/>
      <c r="RTK1" s="723"/>
      <c r="RTM1" s="723"/>
      <c r="RTO1" s="723"/>
      <c r="RTQ1" s="723"/>
      <c r="RTS1" s="723"/>
      <c r="RTU1" s="723"/>
      <c r="RTW1" s="723"/>
      <c r="RTY1" s="723"/>
      <c r="RUA1" s="723"/>
      <c r="RUC1" s="723"/>
      <c r="RUE1" s="723"/>
      <c r="RUG1" s="723"/>
      <c r="RUI1" s="723"/>
      <c r="RUK1" s="723"/>
      <c r="RUM1" s="723"/>
      <c r="RUO1" s="723"/>
      <c r="RUQ1" s="723"/>
      <c r="RUS1" s="723"/>
      <c r="RUU1" s="723"/>
      <c r="RUW1" s="723"/>
      <c r="RUY1" s="723"/>
      <c r="RVA1" s="723"/>
      <c r="RVC1" s="723"/>
      <c r="RVE1" s="723"/>
      <c r="RVG1" s="723"/>
      <c r="RVI1" s="723"/>
      <c r="RVK1" s="723"/>
      <c r="RVM1" s="723"/>
      <c r="RVO1" s="723"/>
      <c r="RVQ1" s="723"/>
      <c r="RVS1" s="723"/>
      <c r="RVU1" s="723"/>
      <c r="RVW1" s="723"/>
      <c r="RVY1" s="723"/>
      <c r="RWA1" s="723"/>
      <c r="RWC1" s="723"/>
      <c r="RWE1" s="723"/>
      <c r="RWG1" s="723"/>
      <c r="RWI1" s="723"/>
      <c r="RWK1" s="723"/>
      <c r="RWM1" s="723"/>
      <c r="RWO1" s="723"/>
      <c r="RWQ1" s="723"/>
      <c r="RWS1" s="723"/>
      <c r="RWU1" s="723"/>
      <c r="RWW1" s="723"/>
      <c r="RWY1" s="723"/>
      <c r="RXA1" s="723"/>
      <c r="RXC1" s="723"/>
      <c r="RXE1" s="723"/>
      <c r="RXG1" s="723"/>
      <c r="RXI1" s="723"/>
      <c r="RXK1" s="723"/>
      <c r="RXM1" s="723"/>
      <c r="RXO1" s="723"/>
      <c r="RXQ1" s="723"/>
      <c r="RXS1" s="723"/>
      <c r="RXU1" s="723"/>
      <c r="RXW1" s="723"/>
      <c r="RXY1" s="723"/>
      <c r="RYA1" s="723"/>
      <c r="RYC1" s="723"/>
      <c r="RYE1" s="723"/>
      <c r="RYG1" s="723"/>
      <c r="RYI1" s="723"/>
      <c r="RYK1" s="723"/>
      <c r="RYM1" s="723"/>
      <c r="RYO1" s="723"/>
      <c r="RYQ1" s="723"/>
      <c r="RYS1" s="723"/>
      <c r="RYU1" s="723"/>
      <c r="RYW1" s="723"/>
      <c r="RYY1" s="723"/>
      <c r="RZA1" s="723"/>
      <c r="RZC1" s="723"/>
      <c r="RZE1" s="723"/>
      <c r="RZG1" s="723"/>
      <c r="RZI1" s="723"/>
      <c r="RZK1" s="723"/>
      <c r="RZM1" s="723"/>
      <c r="RZO1" s="723"/>
      <c r="RZQ1" s="723"/>
      <c r="RZS1" s="723"/>
      <c r="RZU1" s="723"/>
      <c r="RZW1" s="723"/>
      <c r="RZY1" s="723"/>
      <c r="SAA1" s="723"/>
      <c r="SAC1" s="723"/>
      <c r="SAE1" s="723"/>
      <c r="SAG1" s="723"/>
      <c r="SAI1" s="723"/>
      <c r="SAK1" s="723"/>
      <c r="SAM1" s="723"/>
      <c r="SAO1" s="723"/>
      <c r="SAQ1" s="723"/>
      <c r="SAS1" s="723"/>
      <c r="SAU1" s="723"/>
      <c r="SAW1" s="723"/>
      <c r="SAY1" s="723"/>
      <c r="SBA1" s="723"/>
      <c r="SBC1" s="723"/>
      <c r="SBE1" s="723"/>
      <c r="SBG1" s="723"/>
      <c r="SBI1" s="723"/>
      <c r="SBK1" s="723"/>
      <c r="SBM1" s="723"/>
      <c r="SBO1" s="723"/>
      <c r="SBQ1" s="723"/>
      <c r="SBS1" s="723"/>
      <c r="SBU1" s="723"/>
      <c r="SBW1" s="723"/>
      <c r="SBY1" s="723"/>
      <c r="SCA1" s="723"/>
      <c r="SCC1" s="723"/>
      <c r="SCE1" s="723"/>
      <c r="SCG1" s="723"/>
      <c r="SCI1" s="723"/>
      <c r="SCK1" s="723"/>
      <c r="SCM1" s="723"/>
      <c r="SCO1" s="723"/>
      <c r="SCQ1" s="723"/>
      <c r="SCS1" s="723"/>
      <c r="SCU1" s="723"/>
      <c r="SCW1" s="723"/>
      <c r="SCY1" s="723"/>
      <c r="SDA1" s="723"/>
      <c r="SDC1" s="723"/>
      <c r="SDE1" s="723"/>
      <c r="SDG1" s="723"/>
      <c r="SDI1" s="723"/>
      <c r="SDK1" s="723"/>
      <c r="SDM1" s="723"/>
      <c r="SDO1" s="723"/>
      <c r="SDQ1" s="723"/>
      <c r="SDS1" s="723"/>
      <c r="SDU1" s="723"/>
      <c r="SDW1" s="723"/>
      <c r="SDY1" s="723"/>
      <c r="SEA1" s="723"/>
      <c r="SEC1" s="723"/>
      <c r="SEE1" s="723"/>
      <c r="SEG1" s="723"/>
      <c r="SEI1" s="723"/>
      <c r="SEK1" s="723"/>
      <c r="SEM1" s="723"/>
      <c r="SEO1" s="723"/>
      <c r="SEQ1" s="723"/>
      <c r="SES1" s="723"/>
      <c r="SEU1" s="723"/>
      <c r="SEW1" s="723"/>
      <c r="SEY1" s="723"/>
      <c r="SFA1" s="723"/>
      <c r="SFC1" s="723"/>
      <c r="SFE1" s="723"/>
      <c r="SFG1" s="723"/>
      <c r="SFI1" s="723"/>
      <c r="SFK1" s="723"/>
      <c r="SFM1" s="723"/>
      <c r="SFO1" s="723"/>
      <c r="SFQ1" s="723"/>
      <c r="SFS1" s="723"/>
      <c r="SFU1" s="723"/>
      <c r="SFW1" s="723"/>
      <c r="SFY1" s="723"/>
      <c r="SGA1" s="723"/>
      <c r="SGC1" s="723"/>
      <c r="SGE1" s="723"/>
      <c r="SGG1" s="723"/>
      <c r="SGI1" s="723"/>
      <c r="SGK1" s="723"/>
      <c r="SGM1" s="723"/>
      <c r="SGO1" s="723"/>
      <c r="SGQ1" s="723"/>
      <c r="SGS1" s="723"/>
      <c r="SGU1" s="723"/>
      <c r="SGW1" s="723"/>
      <c r="SGY1" s="723"/>
      <c r="SHA1" s="723"/>
      <c r="SHC1" s="723"/>
      <c r="SHE1" s="723"/>
      <c r="SHG1" s="723"/>
      <c r="SHI1" s="723"/>
      <c r="SHK1" s="723"/>
      <c r="SHM1" s="723"/>
      <c r="SHO1" s="723"/>
      <c r="SHQ1" s="723"/>
      <c r="SHS1" s="723"/>
      <c r="SHU1" s="723"/>
      <c r="SHW1" s="723"/>
      <c r="SHY1" s="723"/>
      <c r="SIA1" s="723"/>
      <c r="SIC1" s="723"/>
      <c r="SIE1" s="723"/>
      <c r="SIG1" s="723"/>
      <c r="SII1" s="723"/>
      <c r="SIK1" s="723"/>
      <c r="SIM1" s="723"/>
      <c r="SIO1" s="723"/>
      <c r="SIQ1" s="723"/>
      <c r="SIS1" s="723"/>
      <c r="SIU1" s="723"/>
      <c r="SIW1" s="723"/>
      <c r="SIY1" s="723"/>
      <c r="SJA1" s="723"/>
      <c r="SJC1" s="723"/>
      <c r="SJE1" s="723"/>
      <c r="SJG1" s="723"/>
      <c r="SJI1" s="723"/>
      <c r="SJK1" s="723"/>
      <c r="SJM1" s="723"/>
      <c r="SJO1" s="723"/>
      <c r="SJQ1" s="723"/>
      <c r="SJS1" s="723"/>
      <c r="SJU1" s="723"/>
      <c r="SJW1" s="723"/>
      <c r="SJY1" s="723"/>
      <c r="SKA1" s="723"/>
      <c r="SKC1" s="723"/>
      <c r="SKE1" s="723"/>
      <c r="SKG1" s="723"/>
      <c r="SKI1" s="723"/>
      <c r="SKK1" s="723"/>
      <c r="SKM1" s="723"/>
      <c r="SKO1" s="723"/>
      <c r="SKQ1" s="723"/>
      <c r="SKS1" s="723"/>
      <c r="SKU1" s="723"/>
      <c r="SKW1" s="723"/>
      <c r="SKY1" s="723"/>
      <c r="SLA1" s="723"/>
      <c r="SLC1" s="723"/>
      <c r="SLE1" s="723"/>
      <c r="SLG1" s="723"/>
      <c r="SLI1" s="723"/>
      <c r="SLK1" s="723"/>
      <c r="SLM1" s="723"/>
      <c r="SLO1" s="723"/>
      <c r="SLQ1" s="723"/>
      <c r="SLS1" s="723"/>
      <c r="SLU1" s="723"/>
      <c r="SLW1" s="723"/>
      <c r="SLY1" s="723"/>
      <c r="SMA1" s="723"/>
      <c r="SMC1" s="723"/>
      <c r="SME1" s="723"/>
      <c r="SMG1" s="723"/>
      <c r="SMI1" s="723"/>
      <c r="SMK1" s="723"/>
      <c r="SMM1" s="723"/>
      <c r="SMO1" s="723"/>
      <c r="SMQ1" s="723"/>
      <c r="SMS1" s="723"/>
      <c r="SMU1" s="723"/>
      <c r="SMW1" s="723"/>
      <c r="SMY1" s="723"/>
      <c r="SNA1" s="723"/>
      <c r="SNC1" s="723"/>
      <c r="SNE1" s="723"/>
      <c r="SNG1" s="723"/>
      <c r="SNI1" s="723"/>
      <c r="SNK1" s="723"/>
      <c r="SNM1" s="723"/>
      <c r="SNO1" s="723"/>
      <c r="SNQ1" s="723"/>
      <c r="SNS1" s="723"/>
      <c r="SNU1" s="723"/>
      <c r="SNW1" s="723"/>
      <c r="SNY1" s="723"/>
      <c r="SOA1" s="723"/>
      <c r="SOC1" s="723"/>
      <c r="SOE1" s="723"/>
      <c r="SOG1" s="723"/>
      <c r="SOI1" s="723"/>
      <c r="SOK1" s="723"/>
      <c r="SOM1" s="723"/>
      <c r="SOO1" s="723"/>
      <c r="SOQ1" s="723"/>
      <c r="SOS1" s="723"/>
      <c r="SOU1" s="723"/>
      <c r="SOW1" s="723"/>
      <c r="SOY1" s="723"/>
      <c r="SPA1" s="723"/>
      <c r="SPC1" s="723"/>
      <c r="SPE1" s="723"/>
      <c r="SPG1" s="723"/>
      <c r="SPI1" s="723"/>
      <c r="SPK1" s="723"/>
      <c r="SPM1" s="723"/>
      <c r="SPO1" s="723"/>
      <c r="SPQ1" s="723"/>
      <c r="SPS1" s="723"/>
      <c r="SPU1" s="723"/>
      <c r="SPW1" s="723"/>
      <c r="SPY1" s="723"/>
      <c r="SQA1" s="723"/>
      <c r="SQC1" s="723"/>
      <c r="SQE1" s="723"/>
      <c r="SQG1" s="723"/>
      <c r="SQI1" s="723"/>
      <c r="SQK1" s="723"/>
      <c r="SQM1" s="723"/>
      <c r="SQO1" s="723"/>
      <c r="SQQ1" s="723"/>
      <c r="SQS1" s="723"/>
      <c r="SQU1" s="723"/>
      <c r="SQW1" s="723"/>
      <c r="SQY1" s="723"/>
      <c r="SRA1" s="723"/>
      <c r="SRC1" s="723"/>
      <c r="SRE1" s="723"/>
      <c r="SRG1" s="723"/>
      <c r="SRI1" s="723"/>
      <c r="SRK1" s="723"/>
      <c r="SRM1" s="723"/>
      <c r="SRO1" s="723"/>
      <c r="SRQ1" s="723"/>
      <c r="SRS1" s="723"/>
      <c r="SRU1" s="723"/>
      <c r="SRW1" s="723"/>
      <c r="SRY1" s="723"/>
      <c r="SSA1" s="723"/>
      <c r="SSC1" s="723"/>
      <c r="SSE1" s="723"/>
      <c r="SSG1" s="723"/>
      <c r="SSI1" s="723"/>
      <c r="SSK1" s="723"/>
      <c r="SSM1" s="723"/>
      <c r="SSO1" s="723"/>
      <c r="SSQ1" s="723"/>
      <c r="SSS1" s="723"/>
      <c r="SSU1" s="723"/>
      <c r="SSW1" s="723"/>
      <c r="SSY1" s="723"/>
      <c r="STA1" s="723"/>
      <c r="STC1" s="723"/>
      <c r="STE1" s="723"/>
      <c r="STG1" s="723"/>
      <c r="STI1" s="723"/>
      <c r="STK1" s="723"/>
      <c r="STM1" s="723"/>
      <c r="STO1" s="723"/>
      <c r="STQ1" s="723"/>
      <c r="STS1" s="723"/>
      <c r="STU1" s="723"/>
      <c r="STW1" s="723"/>
      <c r="STY1" s="723"/>
      <c r="SUA1" s="723"/>
      <c r="SUC1" s="723"/>
      <c r="SUE1" s="723"/>
      <c r="SUG1" s="723"/>
      <c r="SUI1" s="723"/>
      <c r="SUK1" s="723"/>
      <c r="SUM1" s="723"/>
      <c r="SUO1" s="723"/>
      <c r="SUQ1" s="723"/>
      <c r="SUS1" s="723"/>
      <c r="SUU1" s="723"/>
      <c r="SUW1" s="723"/>
      <c r="SUY1" s="723"/>
      <c r="SVA1" s="723"/>
      <c r="SVC1" s="723"/>
      <c r="SVE1" s="723"/>
      <c r="SVG1" s="723"/>
      <c r="SVI1" s="723"/>
      <c r="SVK1" s="723"/>
      <c r="SVM1" s="723"/>
      <c r="SVO1" s="723"/>
      <c r="SVQ1" s="723"/>
      <c r="SVS1" s="723"/>
      <c r="SVU1" s="723"/>
      <c r="SVW1" s="723"/>
      <c r="SVY1" s="723"/>
      <c r="SWA1" s="723"/>
      <c r="SWC1" s="723"/>
      <c r="SWE1" s="723"/>
      <c r="SWG1" s="723"/>
      <c r="SWI1" s="723"/>
      <c r="SWK1" s="723"/>
      <c r="SWM1" s="723"/>
      <c r="SWO1" s="723"/>
      <c r="SWQ1" s="723"/>
      <c r="SWS1" s="723"/>
      <c r="SWU1" s="723"/>
      <c r="SWW1" s="723"/>
      <c r="SWY1" s="723"/>
      <c r="SXA1" s="723"/>
      <c r="SXC1" s="723"/>
      <c r="SXE1" s="723"/>
      <c r="SXG1" s="723"/>
      <c r="SXI1" s="723"/>
      <c r="SXK1" s="723"/>
      <c r="SXM1" s="723"/>
      <c r="SXO1" s="723"/>
      <c r="SXQ1" s="723"/>
      <c r="SXS1" s="723"/>
      <c r="SXU1" s="723"/>
      <c r="SXW1" s="723"/>
      <c r="SXY1" s="723"/>
      <c r="SYA1" s="723"/>
      <c r="SYC1" s="723"/>
      <c r="SYE1" s="723"/>
      <c r="SYG1" s="723"/>
      <c r="SYI1" s="723"/>
      <c r="SYK1" s="723"/>
      <c r="SYM1" s="723"/>
      <c r="SYO1" s="723"/>
      <c r="SYQ1" s="723"/>
      <c r="SYS1" s="723"/>
      <c r="SYU1" s="723"/>
      <c r="SYW1" s="723"/>
      <c r="SYY1" s="723"/>
      <c r="SZA1" s="723"/>
      <c r="SZC1" s="723"/>
      <c r="SZE1" s="723"/>
      <c r="SZG1" s="723"/>
      <c r="SZI1" s="723"/>
      <c r="SZK1" s="723"/>
      <c r="SZM1" s="723"/>
      <c r="SZO1" s="723"/>
      <c r="SZQ1" s="723"/>
      <c r="SZS1" s="723"/>
      <c r="SZU1" s="723"/>
      <c r="SZW1" s="723"/>
      <c r="SZY1" s="723"/>
      <c r="TAA1" s="723"/>
      <c r="TAC1" s="723"/>
      <c r="TAE1" s="723"/>
      <c r="TAG1" s="723"/>
      <c r="TAI1" s="723"/>
      <c r="TAK1" s="723"/>
      <c r="TAM1" s="723"/>
      <c r="TAO1" s="723"/>
      <c r="TAQ1" s="723"/>
      <c r="TAS1" s="723"/>
      <c r="TAU1" s="723"/>
      <c r="TAW1" s="723"/>
      <c r="TAY1" s="723"/>
      <c r="TBA1" s="723"/>
      <c r="TBC1" s="723"/>
      <c r="TBE1" s="723"/>
      <c r="TBG1" s="723"/>
      <c r="TBI1" s="723"/>
      <c r="TBK1" s="723"/>
      <c r="TBM1" s="723"/>
      <c r="TBO1" s="723"/>
      <c r="TBQ1" s="723"/>
      <c r="TBS1" s="723"/>
      <c r="TBU1" s="723"/>
      <c r="TBW1" s="723"/>
      <c r="TBY1" s="723"/>
      <c r="TCA1" s="723"/>
      <c r="TCC1" s="723"/>
      <c r="TCE1" s="723"/>
      <c r="TCG1" s="723"/>
      <c r="TCI1" s="723"/>
      <c r="TCK1" s="723"/>
      <c r="TCM1" s="723"/>
      <c r="TCO1" s="723"/>
      <c r="TCQ1" s="723"/>
      <c r="TCS1" s="723"/>
      <c r="TCU1" s="723"/>
      <c r="TCW1" s="723"/>
      <c r="TCY1" s="723"/>
      <c r="TDA1" s="723"/>
      <c r="TDC1" s="723"/>
      <c r="TDE1" s="723"/>
      <c r="TDG1" s="723"/>
      <c r="TDI1" s="723"/>
      <c r="TDK1" s="723"/>
      <c r="TDM1" s="723"/>
      <c r="TDO1" s="723"/>
      <c r="TDQ1" s="723"/>
      <c r="TDS1" s="723"/>
      <c r="TDU1" s="723"/>
      <c r="TDW1" s="723"/>
      <c r="TDY1" s="723"/>
      <c r="TEA1" s="723"/>
      <c r="TEC1" s="723"/>
      <c r="TEE1" s="723"/>
      <c r="TEG1" s="723"/>
      <c r="TEI1" s="723"/>
      <c r="TEK1" s="723"/>
      <c r="TEM1" s="723"/>
      <c r="TEO1" s="723"/>
      <c r="TEQ1" s="723"/>
      <c r="TES1" s="723"/>
      <c r="TEU1" s="723"/>
      <c r="TEW1" s="723"/>
      <c r="TEY1" s="723"/>
      <c r="TFA1" s="723"/>
      <c r="TFC1" s="723"/>
      <c r="TFE1" s="723"/>
      <c r="TFG1" s="723"/>
      <c r="TFI1" s="723"/>
      <c r="TFK1" s="723"/>
      <c r="TFM1" s="723"/>
      <c r="TFO1" s="723"/>
      <c r="TFQ1" s="723"/>
      <c r="TFS1" s="723"/>
      <c r="TFU1" s="723"/>
      <c r="TFW1" s="723"/>
      <c r="TFY1" s="723"/>
      <c r="TGA1" s="723"/>
      <c r="TGC1" s="723"/>
      <c r="TGE1" s="723"/>
      <c r="TGG1" s="723"/>
      <c r="TGI1" s="723"/>
      <c r="TGK1" s="723"/>
      <c r="TGM1" s="723"/>
      <c r="TGO1" s="723"/>
      <c r="TGQ1" s="723"/>
      <c r="TGS1" s="723"/>
      <c r="TGU1" s="723"/>
      <c r="TGW1" s="723"/>
      <c r="TGY1" s="723"/>
      <c r="THA1" s="723"/>
      <c r="THC1" s="723"/>
      <c r="THE1" s="723"/>
      <c r="THG1" s="723"/>
      <c r="THI1" s="723"/>
      <c r="THK1" s="723"/>
      <c r="THM1" s="723"/>
      <c r="THO1" s="723"/>
      <c r="THQ1" s="723"/>
      <c r="THS1" s="723"/>
      <c r="THU1" s="723"/>
      <c r="THW1" s="723"/>
      <c r="THY1" s="723"/>
      <c r="TIA1" s="723"/>
      <c r="TIC1" s="723"/>
      <c r="TIE1" s="723"/>
      <c r="TIG1" s="723"/>
      <c r="TII1" s="723"/>
      <c r="TIK1" s="723"/>
      <c r="TIM1" s="723"/>
      <c r="TIO1" s="723"/>
      <c r="TIQ1" s="723"/>
      <c r="TIS1" s="723"/>
      <c r="TIU1" s="723"/>
      <c r="TIW1" s="723"/>
      <c r="TIY1" s="723"/>
      <c r="TJA1" s="723"/>
      <c r="TJC1" s="723"/>
      <c r="TJE1" s="723"/>
      <c r="TJG1" s="723"/>
      <c r="TJI1" s="723"/>
      <c r="TJK1" s="723"/>
      <c r="TJM1" s="723"/>
      <c r="TJO1" s="723"/>
      <c r="TJQ1" s="723"/>
      <c r="TJS1" s="723"/>
      <c r="TJU1" s="723"/>
      <c r="TJW1" s="723"/>
      <c r="TJY1" s="723"/>
      <c r="TKA1" s="723"/>
      <c r="TKC1" s="723"/>
      <c r="TKE1" s="723"/>
      <c r="TKG1" s="723"/>
      <c r="TKI1" s="723"/>
      <c r="TKK1" s="723"/>
      <c r="TKM1" s="723"/>
      <c r="TKO1" s="723"/>
      <c r="TKQ1" s="723"/>
      <c r="TKS1" s="723"/>
      <c r="TKU1" s="723"/>
      <c r="TKW1" s="723"/>
      <c r="TKY1" s="723"/>
      <c r="TLA1" s="723"/>
      <c r="TLC1" s="723"/>
      <c r="TLE1" s="723"/>
      <c r="TLG1" s="723"/>
      <c r="TLI1" s="723"/>
      <c r="TLK1" s="723"/>
      <c r="TLM1" s="723"/>
      <c r="TLO1" s="723"/>
      <c r="TLQ1" s="723"/>
      <c r="TLS1" s="723"/>
      <c r="TLU1" s="723"/>
      <c r="TLW1" s="723"/>
      <c r="TLY1" s="723"/>
      <c r="TMA1" s="723"/>
      <c r="TMC1" s="723"/>
      <c r="TME1" s="723"/>
      <c r="TMG1" s="723"/>
      <c r="TMI1" s="723"/>
      <c r="TMK1" s="723"/>
      <c r="TMM1" s="723"/>
      <c r="TMO1" s="723"/>
      <c r="TMQ1" s="723"/>
      <c r="TMS1" s="723"/>
      <c r="TMU1" s="723"/>
      <c r="TMW1" s="723"/>
      <c r="TMY1" s="723"/>
      <c r="TNA1" s="723"/>
      <c r="TNC1" s="723"/>
      <c r="TNE1" s="723"/>
      <c r="TNG1" s="723"/>
      <c r="TNI1" s="723"/>
      <c r="TNK1" s="723"/>
      <c r="TNM1" s="723"/>
      <c r="TNO1" s="723"/>
      <c r="TNQ1" s="723"/>
      <c r="TNS1" s="723"/>
      <c r="TNU1" s="723"/>
      <c r="TNW1" s="723"/>
      <c r="TNY1" s="723"/>
      <c r="TOA1" s="723"/>
      <c r="TOC1" s="723"/>
      <c r="TOE1" s="723"/>
      <c r="TOG1" s="723"/>
      <c r="TOI1" s="723"/>
      <c r="TOK1" s="723"/>
      <c r="TOM1" s="723"/>
      <c r="TOO1" s="723"/>
      <c r="TOQ1" s="723"/>
      <c r="TOS1" s="723"/>
      <c r="TOU1" s="723"/>
      <c r="TOW1" s="723"/>
      <c r="TOY1" s="723"/>
      <c r="TPA1" s="723"/>
      <c r="TPC1" s="723"/>
      <c r="TPE1" s="723"/>
      <c r="TPG1" s="723"/>
      <c r="TPI1" s="723"/>
      <c r="TPK1" s="723"/>
      <c r="TPM1" s="723"/>
      <c r="TPO1" s="723"/>
      <c r="TPQ1" s="723"/>
      <c r="TPS1" s="723"/>
      <c r="TPU1" s="723"/>
      <c r="TPW1" s="723"/>
      <c r="TPY1" s="723"/>
      <c r="TQA1" s="723"/>
      <c r="TQC1" s="723"/>
      <c r="TQE1" s="723"/>
      <c r="TQG1" s="723"/>
      <c r="TQI1" s="723"/>
      <c r="TQK1" s="723"/>
      <c r="TQM1" s="723"/>
      <c r="TQO1" s="723"/>
      <c r="TQQ1" s="723"/>
      <c r="TQS1" s="723"/>
      <c r="TQU1" s="723"/>
      <c r="TQW1" s="723"/>
      <c r="TQY1" s="723"/>
      <c r="TRA1" s="723"/>
      <c r="TRC1" s="723"/>
      <c r="TRE1" s="723"/>
      <c r="TRG1" s="723"/>
      <c r="TRI1" s="723"/>
      <c r="TRK1" s="723"/>
      <c r="TRM1" s="723"/>
      <c r="TRO1" s="723"/>
      <c r="TRQ1" s="723"/>
      <c r="TRS1" s="723"/>
      <c r="TRU1" s="723"/>
      <c r="TRW1" s="723"/>
      <c r="TRY1" s="723"/>
      <c r="TSA1" s="723"/>
      <c r="TSC1" s="723"/>
      <c r="TSE1" s="723"/>
      <c r="TSG1" s="723"/>
      <c r="TSI1" s="723"/>
      <c r="TSK1" s="723"/>
      <c r="TSM1" s="723"/>
      <c r="TSO1" s="723"/>
      <c r="TSQ1" s="723"/>
      <c r="TSS1" s="723"/>
      <c r="TSU1" s="723"/>
      <c r="TSW1" s="723"/>
      <c r="TSY1" s="723"/>
      <c r="TTA1" s="723"/>
      <c r="TTC1" s="723"/>
      <c r="TTE1" s="723"/>
      <c r="TTG1" s="723"/>
      <c r="TTI1" s="723"/>
      <c r="TTK1" s="723"/>
      <c r="TTM1" s="723"/>
      <c r="TTO1" s="723"/>
      <c r="TTQ1" s="723"/>
      <c r="TTS1" s="723"/>
      <c r="TTU1" s="723"/>
      <c r="TTW1" s="723"/>
      <c r="TTY1" s="723"/>
      <c r="TUA1" s="723"/>
      <c r="TUC1" s="723"/>
      <c r="TUE1" s="723"/>
      <c r="TUG1" s="723"/>
      <c r="TUI1" s="723"/>
      <c r="TUK1" s="723"/>
      <c r="TUM1" s="723"/>
      <c r="TUO1" s="723"/>
      <c r="TUQ1" s="723"/>
      <c r="TUS1" s="723"/>
      <c r="TUU1" s="723"/>
      <c r="TUW1" s="723"/>
      <c r="TUY1" s="723"/>
      <c r="TVA1" s="723"/>
      <c r="TVC1" s="723"/>
      <c r="TVE1" s="723"/>
      <c r="TVG1" s="723"/>
      <c r="TVI1" s="723"/>
      <c r="TVK1" s="723"/>
      <c r="TVM1" s="723"/>
      <c r="TVO1" s="723"/>
      <c r="TVQ1" s="723"/>
      <c r="TVS1" s="723"/>
      <c r="TVU1" s="723"/>
      <c r="TVW1" s="723"/>
      <c r="TVY1" s="723"/>
      <c r="TWA1" s="723"/>
      <c r="TWC1" s="723"/>
      <c r="TWE1" s="723"/>
      <c r="TWG1" s="723"/>
      <c r="TWI1" s="723"/>
      <c r="TWK1" s="723"/>
      <c r="TWM1" s="723"/>
      <c r="TWO1" s="723"/>
      <c r="TWQ1" s="723"/>
      <c r="TWS1" s="723"/>
      <c r="TWU1" s="723"/>
      <c r="TWW1" s="723"/>
      <c r="TWY1" s="723"/>
      <c r="TXA1" s="723"/>
      <c r="TXC1" s="723"/>
      <c r="TXE1" s="723"/>
      <c r="TXG1" s="723"/>
      <c r="TXI1" s="723"/>
      <c r="TXK1" s="723"/>
      <c r="TXM1" s="723"/>
      <c r="TXO1" s="723"/>
      <c r="TXQ1" s="723"/>
      <c r="TXS1" s="723"/>
      <c r="TXU1" s="723"/>
      <c r="TXW1" s="723"/>
      <c r="TXY1" s="723"/>
      <c r="TYA1" s="723"/>
      <c r="TYC1" s="723"/>
      <c r="TYE1" s="723"/>
      <c r="TYG1" s="723"/>
      <c r="TYI1" s="723"/>
      <c r="TYK1" s="723"/>
      <c r="TYM1" s="723"/>
      <c r="TYO1" s="723"/>
      <c r="TYQ1" s="723"/>
      <c r="TYS1" s="723"/>
      <c r="TYU1" s="723"/>
      <c r="TYW1" s="723"/>
      <c r="TYY1" s="723"/>
      <c r="TZA1" s="723"/>
      <c r="TZC1" s="723"/>
      <c r="TZE1" s="723"/>
      <c r="TZG1" s="723"/>
      <c r="TZI1" s="723"/>
      <c r="TZK1" s="723"/>
      <c r="TZM1" s="723"/>
      <c r="TZO1" s="723"/>
      <c r="TZQ1" s="723"/>
      <c r="TZS1" s="723"/>
      <c r="TZU1" s="723"/>
      <c r="TZW1" s="723"/>
      <c r="TZY1" s="723"/>
      <c r="UAA1" s="723"/>
      <c r="UAC1" s="723"/>
      <c r="UAE1" s="723"/>
      <c r="UAG1" s="723"/>
      <c r="UAI1" s="723"/>
      <c r="UAK1" s="723"/>
      <c r="UAM1" s="723"/>
      <c r="UAO1" s="723"/>
      <c r="UAQ1" s="723"/>
      <c r="UAS1" s="723"/>
      <c r="UAU1" s="723"/>
      <c r="UAW1" s="723"/>
      <c r="UAY1" s="723"/>
      <c r="UBA1" s="723"/>
      <c r="UBC1" s="723"/>
      <c r="UBE1" s="723"/>
      <c r="UBG1" s="723"/>
      <c r="UBI1" s="723"/>
      <c r="UBK1" s="723"/>
      <c r="UBM1" s="723"/>
      <c r="UBO1" s="723"/>
      <c r="UBQ1" s="723"/>
      <c r="UBS1" s="723"/>
      <c r="UBU1" s="723"/>
      <c r="UBW1" s="723"/>
      <c r="UBY1" s="723"/>
      <c r="UCA1" s="723"/>
      <c r="UCC1" s="723"/>
      <c r="UCE1" s="723"/>
      <c r="UCG1" s="723"/>
      <c r="UCI1" s="723"/>
      <c r="UCK1" s="723"/>
      <c r="UCM1" s="723"/>
      <c r="UCO1" s="723"/>
      <c r="UCQ1" s="723"/>
      <c r="UCS1" s="723"/>
      <c r="UCU1" s="723"/>
      <c r="UCW1" s="723"/>
      <c r="UCY1" s="723"/>
      <c r="UDA1" s="723"/>
      <c r="UDC1" s="723"/>
      <c r="UDE1" s="723"/>
      <c r="UDG1" s="723"/>
      <c r="UDI1" s="723"/>
      <c r="UDK1" s="723"/>
      <c r="UDM1" s="723"/>
      <c r="UDO1" s="723"/>
      <c r="UDQ1" s="723"/>
      <c r="UDS1" s="723"/>
      <c r="UDU1" s="723"/>
      <c r="UDW1" s="723"/>
      <c r="UDY1" s="723"/>
      <c r="UEA1" s="723"/>
      <c r="UEC1" s="723"/>
      <c r="UEE1" s="723"/>
      <c r="UEG1" s="723"/>
      <c r="UEI1" s="723"/>
      <c r="UEK1" s="723"/>
      <c r="UEM1" s="723"/>
      <c r="UEO1" s="723"/>
      <c r="UEQ1" s="723"/>
      <c r="UES1" s="723"/>
      <c r="UEU1" s="723"/>
      <c r="UEW1" s="723"/>
      <c r="UEY1" s="723"/>
      <c r="UFA1" s="723"/>
      <c r="UFC1" s="723"/>
      <c r="UFE1" s="723"/>
      <c r="UFG1" s="723"/>
      <c r="UFI1" s="723"/>
      <c r="UFK1" s="723"/>
      <c r="UFM1" s="723"/>
      <c r="UFO1" s="723"/>
      <c r="UFQ1" s="723"/>
      <c r="UFS1" s="723"/>
      <c r="UFU1" s="723"/>
      <c r="UFW1" s="723"/>
      <c r="UFY1" s="723"/>
      <c r="UGA1" s="723"/>
      <c r="UGC1" s="723"/>
      <c r="UGE1" s="723"/>
      <c r="UGG1" s="723"/>
      <c r="UGI1" s="723"/>
      <c r="UGK1" s="723"/>
      <c r="UGM1" s="723"/>
      <c r="UGO1" s="723"/>
      <c r="UGQ1" s="723"/>
      <c r="UGS1" s="723"/>
      <c r="UGU1" s="723"/>
      <c r="UGW1" s="723"/>
      <c r="UGY1" s="723"/>
      <c r="UHA1" s="723"/>
      <c r="UHC1" s="723"/>
      <c r="UHE1" s="723"/>
      <c r="UHG1" s="723"/>
      <c r="UHI1" s="723"/>
      <c r="UHK1" s="723"/>
      <c r="UHM1" s="723"/>
      <c r="UHO1" s="723"/>
      <c r="UHQ1" s="723"/>
      <c r="UHS1" s="723"/>
      <c r="UHU1" s="723"/>
      <c r="UHW1" s="723"/>
      <c r="UHY1" s="723"/>
      <c r="UIA1" s="723"/>
      <c r="UIC1" s="723"/>
      <c r="UIE1" s="723"/>
      <c r="UIG1" s="723"/>
      <c r="UII1" s="723"/>
      <c r="UIK1" s="723"/>
      <c r="UIM1" s="723"/>
      <c r="UIO1" s="723"/>
      <c r="UIQ1" s="723"/>
      <c r="UIS1" s="723"/>
      <c r="UIU1" s="723"/>
      <c r="UIW1" s="723"/>
      <c r="UIY1" s="723"/>
      <c r="UJA1" s="723"/>
      <c r="UJC1" s="723"/>
      <c r="UJE1" s="723"/>
      <c r="UJG1" s="723"/>
      <c r="UJI1" s="723"/>
      <c r="UJK1" s="723"/>
      <c r="UJM1" s="723"/>
      <c r="UJO1" s="723"/>
      <c r="UJQ1" s="723"/>
      <c r="UJS1" s="723"/>
      <c r="UJU1" s="723"/>
      <c r="UJW1" s="723"/>
      <c r="UJY1" s="723"/>
      <c r="UKA1" s="723"/>
      <c r="UKC1" s="723"/>
      <c r="UKE1" s="723"/>
      <c r="UKG1" s="723"/>
      <c r="UKI1" s="723"/>
      <c r="UKK1" s="723"/>
      <c r="UKM1" s="723"/>
      <c r="UKO1" s="723"/>
      <c r="UKQ1" s="723"/>
      <c r="UKS1" s="723"/>
      <c r="UKU1" s="723"/>
      <c r="UKW1" s="723"/>
      <c r="UKY1" s="723"/>
      <c r="ULA1" s="723"/>
      <c r="ULC1" s="723"/>
      <c r="ULE1" s="723"/>
      <c r="ULG1" s="723"/>
      <c r="ULI1" s="723"/>
      <c r="ULK1" s="723"/>
      <c r="ULM1" s="723"/>
      <c r="ULO1" s="723"/>
      <c r="ULQ1" s="723"/>
      <c r="ULS1" s="723"/>
      <c r="ULU1" s="723"/>
      <c r="ULW1" s="723"/>
      <c r="ULY1" s="723"/>
      <c r="UMA1" s="723"/>
      <c r="UMC1" s="723"/>
      <c r="UME1" s="723"/>
      <c r="UMG1" s="723"/>
      <c r="UMI1" s="723"/>
      <c r="UMK1" s="723"/>
      <c r="UMM1" s="723"/>
      <c r="UMO1" s="723"/>
      <c r="UMQ1" s="723"/>
      <c r="UMS1" s="723"/>
      <c r="UMU1" s="723"/>
      <c r="UMW1" s="723"/>
      <c r="UMY1" s="723"/>
      <c r="UNA1" s="723"/>
      <c r="UNC1" s="723"/>
      <c r="UNE1" s="723"/>
      <c r="UNG1" s="723"/>
      <c r="UNI1" s="723"/>
      <c r="UNK1" s="723"/>
      <c r="UNM1" s="723"/>
      <c r="UNO1" s="723"/>
      <c r="UNQ1" s="723"/>
      <c r="UNS1" s="723"/>
      <c r="UNU1" s="723"/>
      <c r="UNW1" s="723"/>
      <c r="UNY1" s="723"/>
      <c r="UOA1" s="723"/>
      <c r="UOC1" s="723"/>
      <c r="UOE1" s="723"/>
      <c r="UOG1" s="723"/>
      <c r="UOI1" s="723"/>
      <c r="UOK1" s="723"/>
      <c r="UOM1" s="723"/>
      <c r="UOO1" s="723"/>
      <c r="UOQ1" s="723"/>
      <c r="UOS1" s="723"/>
      <c r="UOU1" s="723"/>
      <c r="UOW1" s="723"/>
      <c r="UOY1" s="723"/>
      <c r="UPA1" s="723"/>
      <c r="UPC1" s="723"/>
      <c r="UPE1" s="723"/>
      <c r="UPG1" s="723"/>
      <c r="UPI1" s="723"/>
      <c r="UPK1" s="723"/>
      <c r="UPM1" s="723"/>
      <c r="UPO1" s="723"/>
      <c r="UPQ1" s="723"/>
      <c r="UPS1" s="723"/>
      <c r="UPU1" s="723"/>
      <c r="UPW1" s="723"/>
      <c r="UPY1" s="723"/>
      <c r="UQA1" s="723"/>
      <c r="UQC1" s="723"/>
      <c r="UQE1" s="723"/>
      <c r="UQG1" s="723"/>
      <c r="UQI1" s="723"/>
      <c r="UQK1" s="723"/>
      <c r="UQM1" s="723"/>
      <c r="UQO1" s="723"/>
      <c r="UQQ1" s="723"/>
      <c r="UQS1" s="723"/>
      <c r="UQU1" s="723"/>
      <c r="UQW1" s="723"/>
      <c r="UQY1" s="723"/>
      <c r="URA1" s="723"/>
      <c r="URC1" s="723"/>
      <c r="URE1" s="723"/>
      <c r="URG1" s="723"/>
      <c r="URI1" s="723"/>
      <c r="URK1" s="723"/>
      <c r="URM1" s="723"/>
      <c r="URO1" s="723"/>
      <c r="URQ1" s="723"/>
      <c r="URS1" s="723"/>
      <c r="URU1" s="723"/>
      <c r="URW1" s="723"/>
      <c r="URY1" s="723"/>
      <c r="USA1" s="723"/>
      <c r="USC1" s="723"/>
      <c r="USE1" s="723"/>
      <c r="USG1" s="723"/>
      <c r="USI1" s="723"/>
      <c r="USK1" s="723"/>
      <c r="USM1" s="723"/>
      <c r="USO1" s="723"/>
      <c r="USQ1" s="723"/>
      <c r="USS1" s="723"/>
      <c r="USU1" s="723"/>
      <c r="USW1" s="723"/>
      <c r="USY1" s="723"/>
      <c r="UTA1" s="723"/>
      <c r="UTC1" s="723"/>
      <c r="UTE1" s="723"/>
      <c r="UTG1" s="723"/>
      <c r="UTI1" s="723"/>
      <c r="UTK1" s="723"/>
      <c r="UTM1" s="723"/>
      <c r="UTO1" s="723"/>
      <c r="UTQ1" s="723"/>
      <c r="UTS1" s="723"/>
      <c r="UTU1" s="723"/>
      <c r="UTW1" s="723"/>
      <c r="UTY1" s="723"/>
      <c r="UUA1" s="723"/>
      <c r="UUC1" s="723"/>
      <c r="UUE1" s="723"/>
      <c r="UUG1" s="723"/>
      <c r="UUI1" s="723"/>
      <c r="UUK1" s="723"/>
      <c r="UUM1" s="723"/>
      <c r="UUO1" s="723"/>
      <c r="UUQ1" s="723"/>
      <c r="UUS1" s="723"/>
      <c r="UUU1" s="723"/>
      <c r="UUW1" s="723"/>
      <c r="UUY1" s="723"/>
      <c r="UVA1" s="723"/>
      <c r="UVC1" s="723"/>
      <c r="UVE1" s="723"/>
      <c r="UVG1" s="723"/>
      <c r="UVI1" s="723"/>
      <c r="UVK1" s="723"/>
      <c r="UVM1" s="723"/>
      <c r="UVO1" s="723"/>
      <c r="UVQ1" s="723"/>
      <c r="UVS1" s="723"/>
      <c r="UVU1" s="723"/>
      <c r="UVW1" s="723"/>
      <c r="UVY1" s="723"/>
      <c r="UWA1" s="723"/>
      <c r="UWC1" s="723"/>
      <c r="UWE1" s="723"/>
      <c r="UWG1" s="723"/>
      <c r="UWI1" s="723"/>
      <c r="UWK1" s="723"/>
      <c r="UWM1" s="723"/>
      <c r="UWO1" s="723"/>
      <c r="UWQ1" s="723"/>
      <c r="UWS1" s="723"/>
      <c r="UWU1" s="723"/>
      <c r="UWW1" s="723"/>
      <c r="UWY1" s="723"/>
      <c r="UXA1" s="723"/>
      <c r="UXC1" s="723"/>
      <c r="UXE1" s="723"/>
      <c r="UXG1" s="723"/>
      <c r="UXI1" s="723"/>
      <c r="UXK1" s="723"/>
      <c r="UXM1" s="723"/>
      <c r="UXO1" s="723"/>
      <c r="UXQ1" s="723"/>
      <c r="UXS1" s="723"/>
      <c r="UXU1" s="723"/>
      <c r="UXW1" s="723"/>
      <c r="UXY1" s="723"/>
      <c r="UYA1" s="723"/>
      <c r="UYC1" s="723"/>
      <c r="UYE1" s="723"/>
      <c r="UYG1" s="723"/>
      <c r="UYI1" s="723"/>
      <c r="UYK1" s="723"/>
      <c r="UYM1" s="723"/>
      <c r="UYO1" s="723"/>
      <c r="UYQ1" s="723"/>
      <c r="UYS1" s="723"/>
      <c r="UYU1" s="723"/>
      <c r="UYW1" s="723"/>
      <c r="UYY1" s="723"/>
      <c r="UZA1" s="723"/>
      <c r="UZC1" s="723"/>
      <c r="UZE1" s="723"/>
      <c r="UZG1" s="723"/>
      <c r="UZI1" s="723"/>
      <c r="UZK1" s="723"/>
      <c r="UZM1" s="723"/>
      <c r="UZO1" s="723"/>
      <c r="UZQ1" s="723"/>
      <c r="UZS1" s="723"/>
      <c r="UZU1" s="723"/>
      <c r="UZW1" s="723"/>
      <c r="UZY1" s="723"/>
      <c r="VAA1" s="723"/>
      <c r="VAC1" s="723"/>
      <c r="VAE1" s="723"/>
      <c r="VAG1" s="723"/>
      <c r="VAI1" s="723"/>
      <c r="VAK1" s="723"/>
      <c r="VAM1" s="723"/>
      <c r="VAO1" s="723"/>
      <c r="VAQ1" s="723"/>
      <c r="VAS1" s="723"/>
      <c r="VAU1" s="723"/>
      <c r="VAW1" s="723"/>
      <c r="VAY1" s="723"/>
      <c r="VBA1" s="723"/>
      <c r="VBC1" s="723"/>
      <c r="VBE1" s="723"/>
      <c r="VBG1" s="723"/>
      <c r="VBI1" s="723"/>
      <c r="VBK1" s="723"/>
      <c r="VBM1" s="723"/>
      <c r="VBO1" s="723"/>
      <c r="VBQ1" s="723"/>
      <c r="VBS1" s="723"/>
      <c r="VBU1" s="723"/>
      <c r="VBW1" s="723"/>
      <c r="VBY1" s="723"/>
      <c r="VCA1" s="723"/>
      <c r="VCC1" s="723"/>
      <c r="VCE1" s="723"/>
      <c r="VCG1" s="723"/>
      <c r="VCI1" s="723"/>
      <c r="VCK1" s="723"/>
      <c r="VCM1" s="723"/>
      <c r="VCO1" s="723"/>
      <c r="VCQ1" s="723"/>
      <c r="VCS1" s="723"/>
      <c r="VCU1" s="723"/>
      <c r="VCW1" s="723"/>
      <c r="VCY1" s="723"/>
      <c r="VDA1" s="723"/>
      <c r="VDC1" s="723"/>
      <c r="VDE1" s="723"/>
      <c r="VDG1" s="723"/>
      <c r="VDI1" s="723"/>
      <c r="VDK1" s="723"/>
      <c r="VDM1" s="723"/>
      <c r="VDO1" s="723"/>
      <c r="VDQ1" s="723"/>
      <c r="VDS1" s="723"/>
      <c r="VDU1" s="723"/>
      <c r="VDW1" s="723"/>
      <c r="VDY1" s="723"/>
      <c r="VEA1" s="723"/>
      <c r="VEC1" s="723"/>
      <c r="VEE1" s="723"/>
      <c r="VEG1" s="723"/>
      <c r="VEI1" s="723"/>
      <c r="VEK1" s="723"/>
      <c r="VEM1" s="723"/>
      <c r="VEO1" s="723"/>
      <c r="VEQ1" s="723"/>
      <c r="VES1" s="723"/>
      <c r="VEU1" s="723"/>
      <c r="VEW1" s="723"/>
      <c r="VEY1" s="723"/>
      <c r="VFA1" s="723"/>
      <c r="VFC1" s="723"/>
      <c r="VFE1" s="723"/>
      <c r="VFG1" s="723"/>
      <c r="VFI1" s="723"/>
      <c r="VFK1" s="723"/>
      <c r="VFM1" s="723"/>
      <c r="VFO1" s="723"/>
      <c r="VFQ1" s="723"/>
      <c r="VFS1" s="723"/>
      <c r="VFU1" s="723"/>
      <c r="VFW1" s="723"/>
      <c r="VFY1" s="723"/>
      <c r="VGA1" s="723"/>
      <c r="VGC1" s="723"/>
      <c r="VGE1" s="723"/>
      <c r="VGG1" s="723"/>
      <c r="VGI1" s="723"/>
      <c r="VGK1" s="723"/>
      <c r="VGM1" s="723"/>
      <c r="VGO1" s="723"/>
      <c r="VGQ1" s="723"/>
      <c r="VGS1" s="723"/>
      <c r="VGU1" s="723"/>
      <c r="VGW1" s="723"/>
      <c r="VGY1" s="723"/>
      <c r="VHA1" s="723"/>
      <c r="VHC1" s="723"/>
      <c r="VHE1" s="723"/>
      <c r="VHG1" s="723"/>
      <c r="VHI1" s="723"/>
      <c r="VHK1" s="723"/>
      <c r="VHM1" s="723"/>
      <c r="VHO1" s="723"/>
      <c r="VHQ1" s="723"/>
      <c r="VHS1" s="723"/>
      <c r="VHU1" s="723"/>
      <c r="VHW1" s="723"/>
      <c r="VHY1" s="723"/>
      <c r="VIA1" s="723"/>
      <c r="VIC1" s="723"/>
      <c r="VIE1" s="723"/>
      <c r="VIG1" s="723"/>
      <c r="VII1" s="723"/>
      <c r="VIK1" s="723"/>
      <c r="VIM1" s="723"/>
      <c r="VIO1" s="723"/>
      <c r="VIQ1" s="723"/>
      <c r="VIS1" s="723"/>
      <c r="VIU1" s="723"/>
      <c r="VIW1" s="723"/>
      <c r="VIY1" s="723"/>
      <c r="VJA1" s="723"/>
      <c r="VJC1" s="723"/>
      <c r="VJE1" s="723"/>
      <c r="VJG1" s="723"/>
      <c r="VJI1" s="723"/>
      <c r="VJK1" s="723"/>
      <c r="VJM1" s="723"/>
      <c r="VJO1" s="723"/>
      <c r="VJQ1" s="723"/>
      <c r="VJS1" s="723"/>
      <c r="VJU1" s="723"/>
      <c r="VJW1" s="723"/>
      <c r="VJY1" s="723"/>
      <c r="VKA1" s="723"/>
      <c r="VKC1" s="723"/>
      <c r="VKE1" s="723"/>
      <c r="VKG1" s="723"/>
      <c r="VKI1" s="723"/>
      <c r="VKK1" s="723"/>
      <c r="VKM1" s="723"/>
      <c r="VKO1" s="723"/>
      <c r="VKQ1" s="723"/>
      <c r="VKS1" s="723"/>
      <c r="VKU1" s="723"/>
      <c r="VKW1" s="723"/>
      <c r="VKY1" s="723"/>
      <c r="VLA1" s="723"/>
      <c r="VLC1" s="723"/>
      <c r="VLE1" s="723"/>
      <c r="VLG1" s="723"/>
      <c r="VLI1" s="723"/>
      <c r="VLK1" s="723"/>
      <c r="VLM1" s="723"/>
      <c r="VLO1" s="723"/>
      <c r="VLQ1" s="723"/>
      <c r="VLS1" s="723"/>
      <c r="VLU1" s="723"/>
      <c r="VLW1" s="723"/>
      <c r="VLY1" s="723"/>
      <c r="VMA1" s="723"/>
      <c r="VMC1" s="723"/>
      <c r="VME1" s="723"/>
      <c r="VMG1" s="723"/>
      <c r="VMI1" s="723"/>
      <c r="VMK1" s="723"/>
      <c r="VMM1" s="723"/>
      <c r="VMO1" s="723"/>
      <c r="VMQ1" s="723"/>
      <c r="VMS1" s="723"/>
      <c r="VMU1" s="723"/>
      <c r="VMW1" s="723"/>
      <c r="VMY1" s="723"/>
      <c r="VNA1" s="723"/>
      <c r="VNC1" s="723"/>
      <c r="VNE1" s="723"/>
      <c r="VNG1" s="723"/>
      <c r="VNI1" s="723"/>
      <c r="VNK1" s="723"/>
      <c r="VNM1" s="723"/>
      <c r="VNO1" s="723"/>
      <c r="VNQ1" s="723"/>
      <c r="VNS1" s="723"/>
      <c r="VNU1" s="723"/>
      <c r="VNW1" s="723"/>
      <c r="VNY1" s="723"/>
      <c r="VOA1" s="723"/>
      <c r="VOC1" s="723"/>
      <c r="VOE1" s="723"/>
      <c r="VOG1" s="723"/>
      <c r="VOI1" s="723"/>
      <c r="VOK1" s="723"/>
      <c r="VOM1" s="723"/>
      <c r="VOO1" s="723"/>
      <c r="VOQ1" s="723"/>
      <c r="VOS1" s="723"/>
      <c r="VOU1" s="723"/>
      <c r="VOW1" s="723"/>
      <c r="VOY1" s="723"/>
      <c r="VPA1" s="723"/>
      <c r="VPC1" s="723"/>
      <c r="VPE1" s="723"/>
      <c r="VPG1" s="723"/>
      <c r="VPI1" s="723"/>
      <c r="VPK1" s="723"/>
      <c r="VPM1" s="723"/>
      <c r="VPO1" s="723"/>
      <c r="VPQ1" s="723"/>
      <c r="VPS1" s="723"/>
      <c r="VPU1" s="723"/>
      <c r="VPW1" s="723"/>
      <c r="VPY1" s="723"/>
      <c r="VQA1" s="723"/>
      <c r="VQC1" s="723"/>
      <c r="VQE1" s="723"/>
      <c r="VQG1" s="723"/>
      <c r="VQI1" s="723"/>
      <c r="VQK1" s="723"/>
      <c r="VQM1" s="723"/>
      <c r="VQO1" s="723"/>
      <c r="VQQ1" s="723"/>
      <c r="VQS1" s="723"/>
      <c r="VQU1" s="723"/>
      <c r="VQW1" s="723"/>
      <c r="VQY1" s="723"/>
      <c r="VRA1" s="723"/>
      <c r="VRC1" s="723"/>
      <c r="VRE1" s="723"/>
      <c r="VRG1" s="723"/>
      <c r="VRI1" s="723"/>
      <c r="VRK1" s="723"/>
      <c r="VRM1" s="723"/>
      <c r="VRO1" s="723"/>
      <c r="VRQ1" s="723"/>
      <c r="VRS1" s="723"/>
      <c r="VRU1" s="723"/>
      <c r="VRW1" s="723"/>
      <c r="VRY1" s="723"/>
      <c r="VSA1" s="723"/>
      <c r="VSC1" s="723"/>
      <c r="VSE1" s="723"/>
      <c r="VSG1" s="723"/>
      <c r="VSI1" s="723"/>
      <c r="VSK1" s="723"/>
      <c r="VSM1" s="723"/>
      <c r="VSO1" s="723"/>
      <c r="VSQ1" s="723"/>
      <c r="VSS1" s="723"/>
      <c r="VSU1" s="723"/>
      <c r="VSW1" s="723"/>
      <c r="VSY1" s="723"/>
      <c r="VTA1" s="723"/>
      <c r="VTC1" s="723"/>
      <c r="VTE1" s="723"/>
      <c r="VTG1" s="723"/>
      <c r="VTI1" s="723"/>
      <c r="VTK1" s="723"/>
      <c r="VTM1" s="723"/>
      <c r="VTO1" s="723"/>
      <c r="VTQ1" s="723"/>
      <c r="VTS1" s="723"/>
      <c r="VTU1" s="723"/>
      <c r="VTW1" s="723"/>
      <c r="VTY1" s="723"/>
      <c r="VUA1" s="723"/>
      <c r="VUC1" s="723"/>
      <c r="VUE1" s="723"/>
      <c r="VUG1" s="723"/>
      <c r="VUI1" s="723"/>
      <c r="VUK1" s="723"/>
      <c r="VUM1" s="723"/>
      <c r="VUO1" s="723"/>
      <c r="VUQ1" s="723"/>
      <c r="VUS1" s="723"/>
      <c r="VUU1" s="723"/>
      <c r="VUW1" s="723"/>
      <c r="VUY1" s="723"/>
      <c r="VVA1" s="723"/>
      <c r="VVC1" s="723"/>
      <c r="VVE1" s="723"/>
      <c r="VVG1" s="723"/>
      <c r="VVI1" s="723"/>
      <c r="VVK1" s="723"/>
      <c r="VVM1" s="723"/>
      <c r="VVO1" s="723"/>
      <c r="VVQ1" s="723"/>
      <c r="VVS1" s="723"/>
      <c r="VVU1" s="723"/>
      <c r="VVW1" s="723"/>
      <c r="VVY1" s="723"/>
      <c r="VWA1" s="723"/>
      <c r="VWC1" s="723"/>
      <c r="VWE1" s="723"/>
      <c r="VWG1" s="723"/>
      <c r="VWI1" s="723"/>
      <c r="VWK1" s="723"/>
      <c r="VWM1" s="723"/>
      <c r="VWO1" s="723"/>
      <c r="VWQ1" s="723"/>
      <c r="VWS1" s="723"/>
      <c r="VWU1" s="723"/>
      <c r="VWW1" s="723"/>
      <c r="VWY1" s="723"/>
      <c r="VXA1" s="723"/>
      <c r="VXC1" s="723"/>
      <c r="VXE1" s="723"/>
      <c r="VXG1" s="723"/>
      <c r="VXI1" s="723"/>
      <c r="VXK1" s="723"/>
      <c r="VXM1" s="723"/>
      <c r="VXO1" s="723"/>
      <c r="VXQ1" s="723"/>
      <c r="VXS1" s="723"/>
      <c r="VXU1" s="723"/>
      <c r="VXW1" s="723"/>
      <c r="VXY1" s="723"/>
      <c r="VYA1" s="723"/>
      <c r="VYC1" s="723"/>
      <c r="VYE1" s="723"/>
      <c r="VYG1" s="723"/>
      <c r="VYI1" s="723"/>
      <c r="VYK1" s="723"/>
      <c r="VYM1" s="723"/>
      <c r="VYO1" s="723"/>
      <c r="VYQ1" s="723"/>
      <c r="VYS1" s="723"/>
      <c r="VYU1" s="723"/>
      <c r="VYW1" s="723"/>
      <c r="VYY1" s="723"/>
      <c r="VZA1" s="723"/>
      <c r="VZC1" s="723"/>
      <c r="VZE1" s="723"/>
      <c r="VZG1" s="723"/>
      <c r="VZI1" s="723"/>
      <c r="VZK1" s="723"/>
      <c r="VZM1" s="723"/>
      <c r="VZO1" s="723"/>
      <c r="VZQ1" s="723"/>
      <c r="VZS1" s="723"/>
      <c r="VZU1" s="723"/>
      <c r="VZW1" s="723"/>
      <c r="VZY1" s="723"/>
      <c r="WAA1" s="723"/>
      <c r="WAC1" s="723"/>
      <c r="WAE1" s="723"/>
      <c r="WAG1" s="723"/>
      <c r="WAI1" s="723"/>
      <c r="WAK1" s="723"/>
      <c r="WAM1" s="723"/>
      <c r="WAO1" s="723"/>
      <c r="WAQ1" s="723"/>
      <c r="WAS1" s="723"/>
      <c r="WAU1" s="723"/>
      <c r="WAW1" s="723"/>
      <c r="WAY1" s="723"/>
      <c r="WBA1" s="723"/>
      <c r="WBC1" s="723"/>
      <c r="WBE1" s="723"/>
      <c r="WBG1" s="723"/>
      <c r="WBI1" s="723"/>
      <c r="WBK1" s="723"/>
      <c r="WBM1" s="723"/>
      <c r="WBO1" s="723"/>
      <c r="WBQ1" s="723"/>
      <c r="WBS1" s="723"/>
      <c r="WBU1" s="723"/>
      <c r="WBW1" s="723"/>
      <c r="WBY1" s="723"/>
      <c r="WCA1" s="723"/>
      <c r="WCC1" s="723"/>
      <c r="WCE1" s="723"/>
      <c r="WCG1" s="723"/>
      <c r="WCI1" s="723"/>
      <c r="WCK1" s="723"/>
      <c r="WCM1" s="723"/>
      <c r="WCO1" s="723"/>
      <c r="WCQ1" s="723"/>
      <c r="WCS1" s="723"/>
      <c r="WCU1" s="723"/>
      <c r="WCW1" s="723"/>
      <c r="WCY1" s="723"/>
      <c r="WDA1" s="723"/>
      <c r="WDC1" s="723"/>
      <c r="WDE1" s="723"/>
      <c r="WDG1" s="723"/>
      <c r="WDI1" s="723"/>
      <c r="WDK1" s="723"/>
      <c r="WDM1" s="723"/>
      <c r="WDO1" s="723"/>
      <c r="WDQ1" s="723"/>
      <c r="WDS1" s="723"/>
      <c r="WDU1" s="723"/>
      <c r="WDW1" s="723"/>
      <c r="WDY1" s="723"/>
      <c r="WEA1" s="723"/>
      <c r="WEC1" s="723"/>
      <c r="WEE1" s="723"/>
      <c r="WEG1" s="723"/>
      <c r="WEI1" s="723"/>
      <c r="WEK1" s="723"/>
      <c r="WEM1" s="723"/>
      <c r="WEO1" s="723"/>
      <c r="WEQ1" s="723"/>
      <c r="WES1" s="723"/>
      <c r="WEU1" s="723"/>
      <c r="WEW1" s="723"/>
      <c r="WEY1" s="723"/>
      <c r="WFA1" s="723"/>
      <c r="WFC1" s="723"/>
      <c r="WFE1" s="723"/>
      <c r="WFG1" s="723"/>
      <c r="WFI1" s="723"/>
      <c r="WFK1" s="723"/>
      <c r="WFM1" s="723"/>
      <c r="WFO1" s="723"/>
      <c r="WFQ1" s="723"/>
      <c r="WFS1" s="723"/>
      <c r="WFU1" s="723"/>
      <c r="WFW1" s="723"/>
      <c r="WFY1" s="723"/>
      <c r="WGA1" s="723"/>
      <c r="WGC1" s="723"/>
      <c r="WGE1" s="723"/>
      <c r="WGG1" s="723"/>
      <c r="WGI1" s="723"/>
      <c r="WGK1" s="723"/>
      <c r="WGM1" s="723"/>
      <c r="WGO1" s="723"/>
      <c r="WGQ1" s="723"/>
      <c r="WGS1" s="723"/>
      <c r="WGU1" s="723"/>
      <c r="WGW1" s="723"/>
      <c r="WGY1" s="723"/>
      <c r="WHA1" s="723"/>
      <c r="WHC1" s="723"/>
      <c r="WHE1" s="723"/>
      <c r="WHG1" s="723"/>
      <c r="WHI1" s="723"/>
      <c r="WHK1" s="723"/>
      <c r="WHM1" s="723"/>
      <c r="WHO1" s="723"/>
      <c r="WHQ1" s="723"/>
      <c r="WHS1" s="723"/>
      <c r="WHU1" s="723"/>
      <c r="WHW1" s="723"/>
      <c r="WHY1" s="723"/>
      <c r="WIA1" s="723"/>
      <c r="WIC1" s="723"/>
      <c r="WIE1" s="723"/>
      <c r="WIG1" s="723"/>
      <c r="WII1" s="723"/>
      <c r="WIK1" s="723"/>
      <c r="WIM1" s="723"/>
      <c r="WIO1" s="723"/>
      <c r="WIQ1" s="723"/>
      <c r="WIS1" s="723"/>
      <c r="WIU1" s="723"/>
      <c r="WIW1" s="723"/>
      <c r="WIY1" s="723"/>
      <c r="WJA1" s="723"/>
      <c r="WJC1" s="723"/>
      <c r="WJE1" s="723"/>
      <c r="WJG1" s="723"/>
      <c r="WJI1" s="723"/>
      <c r="WJK1" s="723"/>
      <c r="WJM1" s="723"/>
      <c r="WJO1" s="723"/>
      <c r="WJQ1" s="723"/>
      <c r="WJS1" s="723"/>
      <c r="WJU1" s="723"/>
      <c r="WJW1" s="723"/>
      <c r="WJY1" s="723"/>
      <c r="WKA1" s="723"/>
      <c r="WKC1" s="723"/>
      <c r="WKE1" s="723"/>
      <c r="WKG1" s="723"/>
      <c r="WKI1" s="723"/>
      <c r="WKK1" s="723"/>
      <c r="WKM1" s="723"/>
      <c r="WKO1" s="723"/>
      <c r="WKQ1" s="723"/>
      <c r="WKS1" s="723"/>
      <c r="WKU1" s="723"/>
      <c r="WKW1" s="723"/>
      <c r="WKY1" s="723"/>
      <c r="WLA1" s="723"/>
      <c r="WLC1" s="723"/>
      <c r="WLE1" s="723"/>
      <c r="WLG1" s="723"/>
      <c r="WLI1" s="723"/>
      <c r="WLK1" s="723"/>
      <c r="WLM1" s="723"/>
      <c r="WLO1" s="723"/>
      <c r="WLQ1" s="723"/>
      <c r="WLS1" s="723"/>
      <c r="WLU1" s="723"/>
      <c r="WLW1" s="723"/>
      <c r="WLY1" s="723"/>
      <c r="WMA1" s="723"/>
      <c r="WMC1" s="723"/>
      <c r="WME1" s="723"/>
      <c r="WMG1" s="723"/>
      <c r="WMI1" s="723"/>
      <c r="WMK1" s="723"/>
      <c r="WMM1" s="723"/>
      <c r="WMO1" s="723"/>
      <c r="WMQ1" s="723"/>
      <c r="WMS1" s="723"/>
      <c r="WMU1" s="723"/>
      <c r="WMW1" s="723"/>
      <c r="WMY1" s="723"/>
      <c r="WNA1" s="723"/>
      <c r="WNC1" s="723"/>
      <c r="WNE1" s="723"/>
      <c r="WNG1" s="723"/>
      <c r="WNI1" s="723"/>
      <c r="WNK1" s="723"/>
      <c r="WNM1" s="723"/>
      <c r="WNO1" s="723"/>
      <c r="WNQ1" s="723"/>
      <c r="WNS1" s="723"/>
      <c r="WNU1" s="723"/>
      <c r="WNW1" s="723"/>
      <c r="WNY1" s="723"/>
      <c r="WOA1" s="723"/>
      <c r="WOC1" s="723"/>
      <c r="WOE1" s="723"/>
      <c r="WOG1" s="723"/>
      <c r="WOI1" s="723"/>
      <c r="WOK1" s="723"/>
      <c r="WOM1" s="723"/>
      <c r="WOO1" s="723"/>
      <c r="WOQ1" s="723"/>
      <c r="WOS1" s="723"/>
      <c r="WOU1" s="723"/>
      <c r="WOW1" s="723"/>
      <c r="WOY1" s="723"/>
      <c r="WPA1" s="723"/>
      <c r="WPC1" s="723"/>
      <c r="WPE1" s="723"/>
      <c r="WPG1" s="723"/>
      <c r="WPI1" s="723"/>
      <c r="WPK1" s="723"/>
      <c r="WPM1" s="723"/>
      <c r="WPO1" s="723"/>
      <c r="WPQ1" s="723"/>
      <c r="WPS1" s="723"/>
      <c r="WPU1" s="723"/>
      <c r="WPW1" s="723"/>
      <c r="WPY1" s="723"/>
      <c r="WQA1" s="723"/>
      <c r="WQC1" s="723"/>
      <c r="WQE1" s="723"/>
      <c r="WQG1" s="723"/>
      <c r="WQI1" s="723"/>
      <c r="WQK1" s="723"/>
      <c r="WQM1" s="723"/>
      <c r="WQO1" s="723"/>
      <c r="WQQ1" s="723"/>
      <c r="WQS1" s="723"/>
      <c r="WQU1" s="723"/>
      <c r="WQW1" s="723"/>
      <c r="WQY1" s="723"/>
      <c r="WRA1" s="723"/>
      <c r="WRC1" s="723"/>
      <c r="WRE1" s="723"/>
      <c r="WRG1" s="723"/>
      <c r="WRI1" s="723"/>
      <c r="WRK1" s="723"/>
      <c r="WRM1" s="723"/>
      <c r="WRO1" s="723"/>
      <c r="WRQ1" s="723"/>
      <c r="WRS1" s="723"/>
      <c r="WRU1" s="723"/>
      <c r="WRW1" s="723"/>
      <c r="WRY1" s="723"/>
      <c r="WSA1" s="723"/>
      <c r="WSC1" s="723"/>
      <c r="WSE1" s="723"/>
      <c r="WSG1" s="723"/>
      <c r="WSI1" s="723"/>
      <c r="WSK1" s="723"/>
      <c r="WSM1" s="723"/>
      <c r="WSO1" s="723"/>
      <c r="WSQ1" s="723"/>
      <c r="WSS1" s="723"/>
      <c r="WSU1" s="723"/>
      <c r="WSW1" s="723"/>
      <c r="WSY1" s="723"/>
      <c r="WTA1" s="723"/>
      <c r="WTC1" s="723"/>
      <c r="WTE1" s="723"/>
      <c r="WTG1" s="723"/>
      <c r="WTI1" s="723"/>
      <c r="WTK1" s="723"/>
      <c r="WTM1" s="723"/>
      <c r="WTO1" s="723"/>
      <c r="WTQ1" s="723"/>
      <c r="WTS1" s="723"/>
      <c r="WTU1" s="723"/>
      <c r="WTW1" s="723"/>
      <c r="WTY1" s="723"/>
      <c r="WUA1" s="723"/>
      <c r="WUC1" s="723"/>
      <c r="WUE1" s="723"/>
      <c r="WUG1" s="723"/>
      <c r="WUI1" s="723"/>
      <c r="WUK1" s="723"/>
      <c r="WUM1" s="723"/>
      <c r="WUO1" s="723"/>
      <c r="WUQ1" s="723"/>
      <c r="WUS1" s="723"/>
      <c r="WUU1" s="723"/>
      <c r="WUW1" s="723"/>
      <c r="WUY1" s="723"/>
      <c r="WVA1" s="723"/>
      <c r="WVC1" s="723"/>
      <c r="WVE1" s="723"/>
      <c r="WVG1" s="723"/>
      <c r="WVI1" s="723"/>
      <c r="WVK1" s="723"/>
      <c r="WVM1" s="723"/>
      <c r="WVO1" s="723"/>
      <c r="WVQ1" s="723"/>
      <c r="WVS1" s="723"/>
      <c r="WVU1" s="723"/>
      <c r="WVW1" s="723"/>
      <c r="WVY1" s="723"/>
      <c r="WWA1" s="723"/>
      <c r="WWC1" s="723"/>
      <c r="WWE1" s="723"/>
      <c r="WWG1" s="723"/>
      <c r="WWI1" s="723"/>
      <c r="WWK1" s="723"/>
      <c r="WWM1" s="723"/>
      <c r="WWO1" s="723"/>
      <c r="WWQ1" s="723"/>
      <c r="WWS1" s="723"/>
      <c r="WWU1" s="723"/>
      <c r="WWW1" s="723"/>
      <c r="WWY1" s="723"/>
      <c r="WXA1" s="723"/>
      <c r="WXC1" s="723"/>
      <c r="WXE1" s="723"/>
      <c r="WXG1" s="723"/>
      <c r="WXI1" s="723"/>
      <c r="WXK1" s="723"/>
      <c r="WXM1" s="723"/>
      <c r="WXO1" s="723"/>
      <c r="WXQ1" s="723"/>
      <c r="WXS1" s="723"/>
      <c r="WXU1" s="723"/>
      <c r="WXW1" s="723"/>
      <c r="WXY1" s="723"/>
      <c r="WYA1" s="723"/>
      <c r="WYC1" s="723"/>
      <c r="WYE1" s="723"/>
      <c r="WYG1" s="723"/>
      <c r="WYI1" s="723"/>
      <c r="WYK1" s="723"/>
      <c r="WYM1" s="723"/>
      <c r="WYO1" s="723"/>
      <c r="WYQ1" s="723"/>
      <c r="WYS1" s="723"/>
      <c r="WYU1" s="723"/>
      <c r="WYW1" s="723"/>
      <c r="WYY1" s="723"/>
      <c r="WZA1" s="723"/>
      <c r="WZC1" s="723"/>
      <c r="WZE1" s="723"/>
      <c r="WZG1" s="723"/>
      <c r="WZI1" s="723"/>
      <c r="WZK1" s="723"/>
      <c r="WZM1" s="723"/>
      <c r="WZO1" s="723"/>
      <c r="WZQ1" s="723"/>
      <c r="WZS1" s="723"/>
      <c r="WZU1" s="723"/>
      <c r="WZW1" s="723"/>
      <c r="WZY1" s="723"/>
      <c r="XAA1" s="723"/>
      <c r="XAC1" s="723"/>
      <c r="XAE1" s="723"/>
      <c r="XAG1" s="723"/>
      <c r="XAI1" s="723"/>
      <c r="XAK1" s="723"/>
      <c r="XAM1" s="723"/>
      <c r="XAO1" s="723"/>
      <c r="XAQ1" s="723"/>
      <c r="XAS1" s="723"/>
      <c r="XAU1" s="723"/>
      <c r="XAW1" s="723"/>
      <c r="XAY1" s="723"/>
      <c r="XBA1" s="723"/>
      <c r="XBC1" s="723"/>
      <c r="XBE1" s="723"/>
      <c r="XBG1" s="723"/>
      <c r="XBI1" s="723"/>
      <c r="XBK1" s="723"/>
      <c r="XBM1" s="723"/>
      <c r="XBO1" s="723"/>
      <c r="XBQ1" s="723"/>
      <c r="XBS1" s="723"/>
      <c r="XBU1" s="723"/>
      <c r="XBW1" s="723"/>
      <c r="XBY1" s="723"/>
      <c r="XCA1" s="723"/>
      <c r="XCC1" s="723"/>
      <c r="XCE1" s="723"/>
      <c r="XCG1" s="723"/>
      <c r="XCI1" s="723"/>
      <c r="XCK1" s="723"/>
      <c r="XCM1" s="723"/>
      <c r="XCO1" s="723"/>
      <c r="XCQ1" s="723"/>
      <c r="XCS1" s="723"/>
      <c r="XCU1" s="723"/>
      <c r="XCW1" s="723"/>
      <c r="XCY1" s="723"/>
      <c r="XDA1" s="723"/>
      <c r="XDC1" s="723"/>
      <c r="XDE1" s="723"/>
      <c r="XDG1" s="723"/>
      <c r="XDI1" s="723"/>
      <c r="XDK1" s="723"/>
      <c r="XDM1" s="723"/>
      <c r="XDO1" s="723"/>
      <c r="XDQ1" s="723"/>
      <c r="XDS1" s="723"/>
      <c r="XDU1" s="723"/>
      <c r="XDW1" s="723"/>
      <c r="XDY1" s="723"/>
      <c r="XEA1" s="723"/>
      <c r="XEC1" s="723"/>
      <c r="XEE1" s="723"/>
      <c r="XEG1" s="723"/>
      <c r="XEI1" s="723"/>
      <c r="XEK1" s="723"/>
      <c r="XEM1" s="723"/>
      <c r="XEO1" s="723"/>
      <c r="XEQ1" s="723"/>
      <c r="XES1" s="723"/>
      <c r="XEU1" s="723"/>
      <c r="XEW1" s="723"/>
      <c r="XEY1" s="723"/>
      <c r="XFA1" s="723"/>
    </row>
    <row r="2" spans="1:1023 1025:2047 2049:3071 3073:4095 4097:5119 5121:6143 6145:7167 7169:8191 8193:9215 9217:10239 10241:11263 11265:12287 12289:13311 13313:14335 14337:15359 15361:16381" s="2" customFormat="1" ht="21" customHeight="1" x14ac:dyDescent="0.15">
      <c r="A2" s="1317" t="s">
        <v>3825</v>
      </c>
      <c r="B2" s="1325">
        <v>16</v>
      </c>
      <c r="C2" s="120"/>
      <c r="D2" s="1311" t="s">
        <v>3813</v>
      </c>
      <c r="E2" s="723"/>
      <c r="F2" s="1354" t="s">
        <v>2445</v>
      </c>
      <c r="G2" s="755">
        <f ca="1">NOW()</f>
        <v>45789.959840277777</v>
      </c>
      <c r="I2" s="121"/>
      <c r="K2" s="723"/>
      <c r="M2" s="723"/>
      <c r="O2" s="723"/>
      <c r="Q2" s="723"/>
      <c r="S2" s="723"/>
      <c r="U2" s="723"/>
      <c r="W2" s="723"/>
      <c r="Y2" s="723"/>
      <c r="AA2" s="723"/>
      <c r="AC2" s="723"/>
      <c r="AE2" s="723"/>
      <c r="AG2" s="723"/>
      <c r="AI2" s="723"/>
      <c r="AK2" s="723"/>
      <c r="AM2" s="723"/>
      <c r="AO2" s="723"/>
      <c r="AQ2" s="723"/>
      <c r="AS2" s="723"/>
      <c r="AU2" s="723"/>
      <c r="AW2" s="723"/>
      <c r="AY2" s="723"/>
      <c r="BA2" s="723"/>
      <c r="BC2" s="723"/>
      <c r="BE2" s="723"/>
      <c r="BG2" s="723"/>
      <c r="BI2" s="723"/>
      <c r="BK2" s="723"/>
      <c r="BM2" s="723"/>
      <c r="BO2" s="723"/>
      <c r="BQ2" s="723"/>
      <c r="BS2" s="723"/>
      <c r="BU2" s="723"/>
      <c r="BW2" s="723"/>
      <c r="BY2" s="723"/>
      <c r="CA2" s="723"/>
      <c r="CC2" s="723"/>
      <c r="CE2" s="723"/>
      <c r="CG2" s="723"/>
      <c r="CI2" s="723"/>
      <c r="CK2" s="723"/>
      <c r="CM2" s="723"/>
      <c r="CO2" s="723"/>
      <c r="CQ2" s="723"/>
      <c r="CS2" s="723"/>
      <c r="CU2" s="723"/>
      <c r="CW2" s="723"/>
      <c r="CY2" s="723"/>
      <c r="DA2" s="723"/>
      <c r="DC2" s="723"/>
      <c r="DE2" s="723"/>
      <c r="DG2" s="723"/>
      <c r="DI2" s="723"/>
      <c r="DK2" s="723"/>
      <c r="DM2" s="723"/>
      <c r="DO2" s="723"/>
      <c r="DQ2" s="723"/>
      <c r="DS2" s="723"/>
      <c r="DU2" s="723"/>
      <c r="DW2" s="723"/>
      <c r="DY2" s="723"/>
      <c r="EA2" s="723"/>
      <c r="EC2" s="723"/>
      <c r="EE2" s="723"/>
      <c r="EG2" s="723"/>
      <c r="EI2" s="723"/>
      <c r="EK2" s="723"/>
      <c r="EM2" s="723"/>
      <c r="EO2" s="723"/>
      <c r="EQ2" s="723"/>
      <c r="ES2" s="723"/>
      <c r="EU2" s="723"/>
      <c r="EW2" s="723"/>
      <c r="EY2" s="723"/>
      <c r="FA2" s="723"/>
      <c r="FC2" s="723"/>
      <c r="FE2" s="723"/>
      <c r="FG2" s="723"/>
      <c r="FI2" s="723"/>
      <c r="FK2" s="723"/>
      <c r="FM2" s="723"/>
      <c r="FO2" s="723"/>
      <c r="FQ2" s="723"/>
      <c r="FS2" s="723"/>
      <c r="FU2" s="723"/>
      <c r="FW2" s="723"/>
      <c r="FY2" s="723"/>
      <c r="GA2" s="723"/>
      <c r="GC2" s="723"/>
      <c r="GE2" s="723"/>
      <c r="GG2" s="723"/>
      <c r="GI2" s="723"/>
      <c r="GK2" s="723"/>
      <c r="GM2" s="723"/>
      <c r="GO2" s="723"/>
      <c r="GQ2" s="723"/>
      <c r="GS2" s="723"/>
      <c r="GU2" s="723"/>
      <c r="GW2" s="723"/>
      <c r="GY2" s="723"/>
      <c r="HA2" s="723"/>
      <c r="HC2" s="723"/>
      <c r="HE2" s="723"/>
      <c r="HG2" s="723"/>
      <c r="HI2" s="723"/>
      <c r="HK2" s="723"/>
      <c r="HM2" s="723"/>
      <c r="HO2" s="723"/>
      <c r="HQ2" s="723"/>
      <c r="HS2" s="723"/>
      <c r="HU2" s="723"/>
      <c r="HW2" s="723"/>
      <c r="HY2" s="723"/>
      <c r="IA2" s="723"/>
      <c r="IC2" s="723"/>
      <c r="IE2" s="723"/>
      <c r="IG2" s="723"/>
      <c r="II2" s="723"/>
      <c r="IK2" s="723"/>
      <c r="IM2" s="723"/>
      <c r="IO2" s="723"/>
      <c r="IQ2" s="723"/>
      <c r="IS2" s="723"/>
      <c r="IU2" s="723"/>
      <c r="IW2" s="723"/>
      <c r="IY2" s="723"/>
      <c r="JA2" s="723"/>
      <c r="JC2" s="723"/>
      <c r="JE2" s="723"/>
      <c r="JG2" s="723"/>
      <c r="JI2" s="723"/>
      <c r="JK2" s="723"/>
      <c r="JM2" s="723"/>
      <c r="JO2" s="723"/>
      <c r="JQ2" s="723"/>
      <c r="JS2" s="723"/>
      <c r="JU2" s="723"/>
      <c r="JW2" s="723"/>
      <c r="JY2" s="723"/>
      <c r="KA2" s="723"/>
      <c r="KC2" s="723"/>
      <c r="KE2" s="723"/>
      <c r="KG2" s="723"/>
      <c r="KI2" s="723"/>
      <c r="KK2" s="723"/>
      <c r="KM2" s="723"/>
      <c r="KO2" s="723"/>
      <c r="KQ2" s="723"/>
      <c r="KS2" s="723"/>
      <c r="KU2" s="723"/>
      <c r="KW2" s="723"/>
      <c r="KY2" s="723"/>
      <c r="LA2" s="723"/>
      <c r="LC2" s="723"/>
      <c r="LE2" s="723"/>
      <c r="LG2" s="723"/>
      <c r="LI2" s="723"/>
      <c r="LK2" s="723"/>
      <c r="LM2" s="723"/>
      <c r="LO2" s="723"/>
      <c r="LQ2" s="723"/>
      <c r="LS2" s="723"/>
      <c r="LU2" s="723"/>
      <c r="LW2" s="723"/>
      <c r="LY2" s="723"/>
      <c r="MA2" s="723"/>
      <c r="MC2" s="723"/>
      <c r="ME2" s="723"/>
      <c r="MG2" s="723"/>
      <c r="MI2" s="723"/>
      <c r="MK2" s="723"/>
      <c r="MM2" s="723"/>
      <c r="MO2" s="723"/>
      <c r="MQ2" s="723"/>
      <c r="MS2" s="723"/>
      <c r="MU2" s="723"/>
      <c r="MW2" s="723"/>
      <c r="MY2" s="723"/>
      <c r="NA2" s="723"/>
      <c r="NC2" s="723"/>
      <c r="NE2" s="723"/>
      <c r="NG2" s="723"/>
      <c r="NI2" s="723"/>
      <c r="NK2" s="723"/>
      <c r="NM2" s="723"/>
      <c r="NO2" s="723"/>
      <c r="NQ2" s="723"/>
      <c r="NS2" s="723"/>
      <c r="NU2" s="723"/>
      <c r="NW2" s="723"/>
      <c r="NY2" s="723"/>
      <c r="OA2" s="723"/>
      <c r="OC2" s="723"/>
      <c r="OE2" s="723"/>
      <c r="OG2" s="723"/>
      <c r="OI2" s="723"/>
      <c r="OK2" s="723"/>
      <c r="OM2" s="723"/>
      <c r="OO2" s="723"/>
      <c r="OQ2" s="723"/>
      <c r="OS2" s="723"/>
      <c r="OU2" s="723"/>
      <c r="OW2" s="723"/>
      <c r="OY2" s="723"/>
      <c r="PA2" s="723"/>
      <c r="PC2" s="723"/>
      <c r="PE2" s="723"/>
      <c r="PG2" s="723"/>
      <c r="PI2" s="723"/>
      <c r="PK2" s="723"/>
      <c r="PM2" s="723"/>
      <c r="PO2" s="723"/>
      <c r="PQ2" s="723"/>
      <c r="PS2" s="723"/>
      <c r="PU2" s="723"/>
      <c r="PW2" s="723"/>
      <c r="PY2" s="723"/>
      <c r="QA2" s="723"/>
      <c r="QC2" s="723"/>
      <c r="QE2" s="723"/>
      <c r="QG2" s="723"/>
      <c r="QI2" s="723"/>
      <c r="QK2" s="723"/>
      <c r="QM2" s="723"/>
      <c r="QO2" s="723"/>
      <c r="QQ2" s="723"/>
      <c r="QS2" s="723"/>
      <c r="QU2" s="723"/>
      <c r="QW2" s="723"/>
      <c r="QY2" s="723"/>
      <c r="RA2" s="723"/>
      <c r="RC2" s="723"/>
      <c r="RE2" s="723"/>
      <c r="RG2" s="723"/>
      <c r="RI2" s="723"/>
      <c r="RK2" s="723"/>
      <c r="RM2" s="723"/>
      <c r="RO2" s="723"/>
      <c r="RQ2" s="723"/>
      <c r="RS2" s="723"/>
      <c r="RU2" s="723"/>
      <c r="RW2" s="723"/>
      <c r="RY2" s="723"/>
      <c r="SA2" s="723"/>
      <c r="SC2" s="723"/>
      <c r="SE2" s="723"/>
      <c r="SG2" s="723"/>
      <c r="SI2" s="723"/>
      <c r="SK2" s="723"/>
      <c r="SM2" s="723"/>
      <c r="SO2" s="723"/>
      <c r="SQ2" s="723"/>
      <c r="SS2" s="723"/>
      <c r="SU2" s="723"/>
      <c r="SW2" s="723"/>
      <c r="SY2" s="723"/>
      <c r="TA2" s="723"/>
      <c r="TC2" s="723"/>
      <c r="TE2" s="723"/>
      <c r="TG2" s="723"/>
      <c r="TI2" s="723"/>
      <c r="TK2" s="723"/>
      <c r="TM2" s="723"/>
      <c r="TO2" s="723"/>
      <c r="TQ2" s="723"/>
      <c r="TS2" s="723"/>
      <c r="TU2" s="723"/>
      <c r="TW2" s="723"/>
      <c r="TY2" s="723"/>
      <c r="UA2" s="723"/>
      <c r="UC2" s="723"/>
      <c r="UE2" s="723"/>
      <c r="UG2" s="723"/>
      <c r="UI2" s="723"/>
      <c r="UK2" s="723"/>
      <c r="UM2" s="723"/>
      <c r="UO2" s="723"/>
      <c r="UQ2" s="723"/>
      <c r="US2" s="723"/>
      <c r="UU2" s="723"/>
      <c r="UW2" s="723"/>
      <c r="UY2" s="723"/>
      <c r="VA2" s="723"/>
      <c r="VC2" s="723"/>
      <c r="VE2" s="723"/>
      <c r="VG2" s="723"/>
      <c r="VI2" s="723"/>
      <c r="VK2" s="723"/>
      <c r="VM2" s="723"/>
      <c r="VO2" s="723"/>
      <c r="VQ2" s="723"/>
      <c r="VS2" s="723"/>
      <c r="VU2" s="723"/>
      <c r="VW2" s="723"/>
      <c r="VY2" s="723"/>
      <c r="WA2" s="723"/>
      <c r="WC2" s="723"/>
      <c r="WE2" s="723"/>
      <c r="WG2" s="723"/>
      <c r="WI2" s="723"/>
      <c r="WK2" s="723"/>
      <c r="WM2" s="723"/>
      <c r="WO2" s="723"/>
      <c r="WQ2" s="723"/>
      <c r="WS2" s="723"/>
      <c r="WU2" s="723"/>
      <c r="WW2" s="723"/>
      <c r="WY2" s="723"/>
      <c r="XA2" s="723"/>
      <c r="XC2" s="723"/>
      <c r="XE2" s="723"/>
      <c r="XG2" s="723"/>
      <c r="XI2" s="723"/>
      <c r="XK2" s="723"/>
      <c r="XM2" s="723"/>
      <c r="XO2" s="723"/>
      <c r="XQ2" s="723"/>
      <c r="XS2" s="723"/>
      <c r="XU2" s="723"/>
      <c r="XW2" s="723"/>
      <c r="XY2" s="723"/>
      <c r="YA2" s="723"/>
      <c r="YC2" s="723"/>
      <c r="YE2" s="723"/>
      <c r="YG2" s="723"/>
      <c r="YI2" s="723"/>
      <c r="YK2" s="723"/>
      <c r="YM2" s="723"/>
      <c r="YO2" s="723"/>
      <c r="YQ2" s="723"/>
      <c r="YS2" s="723"/>
      <c r="YU2" s="723"/>
      <c r="YW2" s="723"/>
      <c r="YY2" s="723"/>
      <c r="ZA2" s="723"/>
      <c r="ZC2" s="723"/>
      <c r="ZE2" s="723"/>
      <c r="ZG2" s="723"/>
      <c r="ZI2" s="723"/>
      <c r="ZK2" s="723"/>
      <c r="ZM2" s="723"/>
      <c r="ZO2" s="723"/>
      <c r="ZQ2" s="723"/>
      <c r="ZS2" s="723"/>
      <c r="ZU2" s="723"/>
      <c r="ZW2" s="723"/>
      <c r="ZY2" s="723"/>
      <c r="AAA2" s="723"/>
      <c r="AAC2" s="723"/>
      <c r="AAE2" s="723"/>
      <c r="AAG2" s="723"/>
      <c r="AAI2" s="723"/>
      <c r="AAK2" s="723"/>
      <c r="AAM2" s="723"/>
      <c r="AAO2" s="723"/>
      <c r="AAQ2" s="723"/>
      <c r="AAS2" s="723"/>
      <c r="AAU2" s="723"/>
      <c r="AAW2" s="723"/>
      <c r="AAY2" s="723"/>
      <c r="ABA2" s="723"/>
      <c r="ABC2" s="723"/>
      <c r="ABE2" s="723"/>
      <c r="ABG2" s="723"/>
      <c r="ABI2" s="723"/>
      <c r="ABK2" s="723"/>
      <c r="ABM2" s="723"/>
      <c r="ABO2" s="723"/>
      <c r="ABQ2" s="723"/>
      <c r="ABS2" s="723"/>
      <c r="ABU2" s="723"/>
      <c r="ABW2" s="723"/>
      <c r="ABY2" s="723"/>
      <c r="ACA2" s="723"/>
      <c r="ACC2" s="723"/>
      <c r="ACE2" s="723"/>
      <c r="ACG2" s="723"/>
      <c r="ACI2" s="723"/>
      <c r="ACK2" s="723"/>
      <c r="ACM2" s="723"/>
      <c r="ACO2" s="723"/>
      <c r="ACQ2" s="723"/>
      <c r="ACS2" s="723"/>
      <c r="ACU2" s="723"/>
      <c r="ACW2" s="723"/>
      <c r="ACY2" s="723"/>
      <c r="ADA2" s="723"/>
      <c r="ADC2" s="723"/>
      <c r="ADE2" s="723"/>
      <c r="ADG2" s="723"/>
      <c r="ADI2" s="723"/>
      <c r="ADK2" s="723"/>
      <c r="ADM2" s="723"/>
      <c r="ADO2" s="723"/>
      <c r="ADQ2" s="723"/>
      <c r="ADS2" s="723"/>
      <c r="ADU2" s="723"/>
      <c r="ADW2" s="723"/>
      <c r="ADY2" s="723"/>
      <c r="AEA2" s="723"/>
      <c r="AEC2" s="723"/>
      <c r="AEE2" s="723"/>
      <c r="AEG2" s="723"/>
      <c r="AEI2" s="723"/>
      <c r="AEK2" s="723"/>
      <c r="AEM2" s="723"/>
      <c r="AEO2" s="723"/>
      <c r="AEQ2" s="723"/>
      <c r="AES2" s="723"/>
      <c r="AEU2" s="723"/>
      <c r="AEW2" s="723"/>
      <c r="AEY2" s="723"/>
      <c r="AFA2" s="723"/>
      <c r="AFC2" s="723"/>
      <c r="AFE2" s="723"/>
      <c r="AFG2" s="723"/>
      <c r="AFI2" s="723"/>
      <c r="AFK2" s="723"/>
      <c r="AFM2" s="723"/>
      <c r="AFO2" s="723"/>
      <c r="AFQ2" s="723"/>
      <c r="AFS2" s="723"/>
      <c r="AFU2" s="723"/>
      <c r="AFW2" s="723"/>
      <c r="AFY2" s="723"/>
      <c r="AGA2" s="723"/>
      <c r="AGC2" s="723"/>
      <c r="AGE2" s="723"/>
      <c r="AGG2" s="723"/>
      <c r="AGI2" s="723"/>
      <c r="AGK2" s="723"/>
      <c r="AGM2" s="723"/>
      <c r="AGO2" s="723"/>
      <c r="AGQ2" s="723"/>
      <c r="AGS2" s="723"/>
      <c r="AGU2" s="723"/>
      <c r="AGW2" s="723"/>
      <c r="AGY2" s="723"/>
      <c r="AHA2" s="723"/>
      <c r="AHC2" s="723"/>
      <c r="AHE2" s="723"/>
      <c r="AHG2" s="723"/>
      <c r="AHI2" s="723"/>
      <c r="AHK2" s="723"/>
      <c r="AHM2" s="723"/>
      <c r="AHO2" s="723"/>
      <c r="AHQ2" s="723"/>
      <c r="AHS2" s="723"/>
      <c r="AHU2" s="723"/>
      <c r="AHW2" s="723"/>
      <c r="AHY2" s="723"/>
      <c r="AIA2" s="723"/>
      <c r="AIC2" s="723"/>
      <c r="AIE2" s="723"/>
      <c r="AIG2" s="723"/>
      <c r="AII2" s="723"/>
      <c r="AIK2" s="723"/>
      <c r="AIM2" s="723"/>
      <c r="AIO2" s="723"/>
      <c r="AIQ2" s="723"/>
      <c r="AIS2" s="723"/>
      <c r="AIU2" s="723"/>
      <c r="AIW2" s="723"/>
      <c r="AIY2" s="723"/>
      <c r="AJA2" s="723"/>
      <c r="AJC2" s="723"/>
      <c r="AJE2" s="723"/>
      <c r="AJG2" s="723"/>
      <c r="AJI2" s="723"/>
      <c r="AJK2" s="723"/>
      <c r="AJM2" s="723"/>
      <c r="AJO2" s="723"/>
      <c r="AJQ2" s="723"/>
      <c r="AJS2" s="723"/>
      <c r="AJU2" s="723"/>
      <c r="AJW2" s="723"/>
      <c r="AJY2" s="723"/>
      <c r="AKA2" s="723"/>
      <c r="AKC2" s="723"/>
      <c r="AKE2" s="723"/>
      <c r="AKG2" s="723"/>
      <c r="AKI2" s="723"/>
      <c r="AKK2" s="723"/>
      <c r="AKM2" s="723"/>
      <c r="AKO2" s="723"/>
      <c r="AKQ2" s="723"/>
      <c r="AKS2" s="723"/>
      <c r="AKU2" s="723"/>
      <c r="AKW2" s="723"/>
      <c r="AKY2" s="723"/>
      <c r="ALA2" s="723"/>
      <c r="ALC2" s="723"/>
      <c r="ALE2" s="723"/>
      <c r="ALG2" s="723"/>
      <c r="ALI2" s="723"/>
      <c r="ALK2" s="723"/>
      <c r="ALM2" s="723"/>
      <c r="ALO2" s="723"/>
      <c r="ALQ2" s="723"/>
      <c r="ALS2" s="723"/>
      <c r="ALU2" s="723"/>
      <c r="ALW2" s="723"/>
      <c r="ALY2" s="723"/>
      <c r="AMA2" s="723"/>
      <c r="AMC2" s="723"/>
      <c r="AME2" s="723"/>
      <c r="AMG2" s="723"/>
      <c r="AMI2" s="723"/>
      <c r="AMK2" s="723"/>
      <c r="AMM2" s="723"/>
      <c r="AMO2" s="723"/>
      <c r="AMQ2" s="723"/>
      <c r="AMS2" s="723"/>
      <c r="AMU2" s="723"/>
      <c r="AMW2" s="723"/>
      <c r="AMY2" s="723"/>
      <c r="ANA2" s="723"/>
      <c r="ANC2" s="723"/>
      <c r="ANE2" s="723"/>
      <c r="ANG2" s="723"/>
      <c r="ANI2" s="723"/>
      <c r="ANK2" s="723"/>
      <c r="ANM2" s="723"/>
      <c r="ANO2" s="723"/>
      <c r="ANQ2" s="723"/>
      <c r="ANS2" s="723"/>
      <c r="ANU2" s="723"/>
      <c r="ANW2" s="723"/>
      <c r="ANY2" s="723"/>
      <c r="AOA2" s="723"/>
      <c r="AOC2" s="723"/>
      <c r="AOE2" s="723"/>
      <c r="AOG2" s="723"/>
      <c r="AOI2" s="723"/>
      <c r="AOK2" s="723"/>
      <c r="AOM2" s="723"/>
      <c r="AOO2" s="723"/>
      <c r="AOQ2" s="723"/>
      <c r="AOS2" s="723"/>
      <c r="AOU2" s="723"/>
      <c r="AOW2" s="723"/>
      <c r="AOY2" s="723"/>
      <c r="APA2" s="723"/>
      <c r="APC2" s="723"/>
      <c r="APE2" s="723"/>
      <c r="APG2" s="723"/>
      <c r="API2" s="723"/>
      <c r="APK2" s="723"/>
      <c r="APM2" s="723"/>
      <c r="APO2" s="723"/>
      <c r="APQ2" s="723"/>
      <c r="APS2" s="723"/>
      <c r="APU2" s="723"/>
      <c r="APW2" s="723"/>
      <c r="APY2" s="723"/>
      <c r="AQA2" s="723"/>
      <c r="AQC2" s="723"/>
      <c r="AQE2" s="723"/>
      <c r="AQG2" s="723"/>
      <c r="AQI2" s="723"/>
      <c r="AQK2" s="723"/>
      <c r="AQM2" s="723"/>
      <c r="AQO2" s="723"/>
      <c r="AQQ2" s="723"/>
      <c r="AQS2" s="723"/>
      <c r="AQU2" s="723"/>
      <c r="AQW2" s="723"/>
      <c r="AQY2" s="723"/>
      <c r="ARA2" s="723"/>
      <c r="ARC2" s="723"/>
      <c r="ARE2" s="723"/>
      <c r="ARG2" s="723"/>
      <c r="ARI2" s="723"/>
      <c r="ARK2" s="723"/>
      <c r="ARM2" s="723"/>
      <c r="ARO2" s="723"/>
      <c r="ARQ2" s="723"/>
      <c r="ARS2" s="723"/>
      <c r="ARU2" s="723"/>
      <c r="ARW2" s="723"/>
      <c r="ARY2" s="723"/>
      <c r="ASA2" s="723"/>
      <c r="ASC2" s="723"/>
      <c r="ASE2" s="723"/>
      <c r="ASG2" s="723"/>
      <c r="ASI2" s="723"/>
      <c r="ASK2" s="723"/>
      <c r="ASM2" s="723"/>
      <c r="ASO2" s="723"/>
      <c r="ASQ2" s="723"/>
      <c r="ASS2" s="723"/>
      <c r="ASU2" s="723"/>
      <c r="ASW2" s="723"/>
      <c r="ASY2" s="723"/>
      <c r="ATA2" s="723"/>
      <c r="ATC2" s="723"/>
      <c r="ATE2" s="723"/>
      <c r="ATG2" s="723"/>
      <c r="ATI2" s="723"/>
      <c r="ATK2" s="723"/>
      <c r="ATM2" s="723"/>
      <c r="ATO2" s="723"/>
      <c r="ATQ2" s="723"/>
      <c r="ATS2" s="723"/>
      <c r="ATU2" s="723"/>
      <c r="ATW2" s="723"/>
      <c r="ATY2" s="723"/>
      <c r="AUA2" s="723"/>
      <c r="AUC2" s="723"/>
      <c r="AUE2" s="723"/>
      <c r="AUG2" s="723"/>
      <c r="AUI2" s="723"/>
      <c r="AUK2" s="723"/>
      <c r="AUM2" s="723"/>
      <c r="AUO2" s="723"/>
      <c r="AUQ2" s="723"/>
      <c r="AUS2" s="723"/>
      <c r="AUU2" s="723"/>
      <c r="AUW2" s="723"/>
      <c r="AUY2" s="723"/>
      <c r="AVA2" s="723"/>
      <c r="AVC2" s="723"/>
      <c r="AVE2" s="723"/>
      <c r="AVG2" s="723"/>
      <c r="AVI2" s="723"/>
      <c r="AVK2" s="723"/>
      <c r="AVM2" s="723"/>
      <c r="AVO2" s="723"/>
      <c r="AVQ2" s="723"/>
      <c r="AVS2" s="723"/>
      <c r="AVU2" s="723"/>
      <c r="AVW2" s="723"/>
      <c r="AVY2" s="723"/>
      <c r="AWA2" s="723"/>
      <c r="AWC2" s="723"/>
      <c r="AWE2" s="723"/>
      <c r="AWG2" s="723"/>
      <c r="AWI2" s="723"/>
      <c r="AWK2" s="723"/>
      <c r="AWM2" s="723"/>
      <c r="AWO2" s="723"/>
      <c r="AWQ2" s="723"/>
      <c r="AWS2" s="723"/>
      <c r="AWU2" s="723"/>
      <c r="AWW2" s="723"/>
      <c r="AWY2" s="723"/>
      <c r="AXA2" s="723"/>
      <c r="AXC2" s="723"/>
      <c r="AXE2" s="723"/>
      <c r="AXG2" s="723"/>
      <c r="AXI2" s="723"/>
      <c r="AXK2" s="723"/>
      <c r="AXM2" s="723"/>
      <c r="AXO2" s="723"/>
      <c r="AXQ2" s="723"/>
      <c r="AXS2" s="723"/>
      <c r="AXU2" s="723"/>
      <c r="AXW2" s="723"/>
      <c r="AXY2" s="723"/>
      <c r="AYA2" s="723"/>
      <c r="AYC2" s="723"/>
      <c r="AYE2" s="723"/>
      <c r="AYG2" s="723"/>
      <c r="AYI2" s="723"/>
      <c r="AYK2" s="723"/>
      <c r="AYM2" s="723"/>
      <c r="AYO2" s="723"/>
      <c r="AYQ2" s="723"/>
      <c r="AYS2" s="723"/>
      <c r="AYU2" s="723"/>
      <c r="AYW2" s="723"/>
      <c r="AYY2" s="723"/>
      <c r="AZA2" s="723"/>
      <c r="AZC2" s="723"/>
      <c r="AZE2" s="723"/>
      <c r="AZG2" s="723"/>
      <c r="AZI2" s="723"/>
      <c r="AZK2" s="723"/>
      <c r="AZM2" s="723"/>
      <c r="AZO2" s="723"/>
      <c r="AZQ2" s="723"/>
      <c r="AZS2" s="723"/>
      <c r="AZU2" s="723"/>
      <c r="AZW2" s="723"/>
      <c r="AZY2" s="723"/>
      <c r="BAA2" s="723"/>
      <c r="BAC2" s="723"/>
      <c r="BAE2" s="723"/>
      <c r="BAG2" s="723"/>
      <c r="BAI2" s="723"/>
      <c r="BAK2" s="723"/>
      <c r="BAM2" s="723"/>
      <c r="BAO2" s="723"/>
      <c r="BAQ2" s="723"/>
      <c r="BAS2" s="723"/>
      <c r="BAU2" s="723"/>
      <c r="BAW2" s="723"/>
      <c r="BAY2" s="723"/>
      <c r="BBA2" s="723"/>
      <c r="BBC2" s="723"/>
      <c r="BBE2" s="723"/>
      <c r="BBG2" s="723"/>
      <c r="BBI2" s="723"/>
      <c r="BBK2" s="723"/>
      <c r="BBM2" s="723"/>
      <c r="BBO2" s="723"/>
      <c r="BBQ2" s="723"/>
      <c r="BBS2" s="723"/>
      <c r="BBU2" s="723"/>
      <c r="BBW2" s="723"/>
      <c r="BBY2" s="723"/>
      <c r="BCA2" s="723"/>
      <c r="BCC2" s="723"/>
      <c r="BCE2" s="723"/>
      <c r="BCG2" s="723"/>
      <c r="BCI2" s="723"/>
      <c r="BCK2" s="723"/>
      <c r="BCM2" s="723"/>
      <c r="BCO2" s="723"/>
      <c r="BCQ2" s="723"/>
      <c r="BCS2" s="723"/>
      <c r="BCU2" s="723"/>
      <c r="BCW2" s="723"/>
      <c r="BCY2" s="723"/>
      <c r="BDA2" s="723"/>
      <c r="BDC2" s="723"/>
      <c r="BDE2" s="723"/>
      <c r="BDG2" s="723"/>
      <c r="BDI2" s="723"/>
      <c r="BDK2" s="723"/>
      <c r="BDM2" s="723"/>
      <c r="BDO2" s="723"/>
      <c r="BDQ2" s="723"/>
      <c r="BDS2" s="723"/>
      <c r="BDU2" s="723"/>
      <c r="BDW2" s="723"/>
      <c r="BDY2" s="723"/>
      <c r="BEA2" s="723"/>
      <c r="BEC2" s="723"/>
      <c r="BEE2" s="723"/>
      <c r="BEG2" s="723"/>
      <c r="BEI2" s="723"/>
      <c r="BEK2" s="723"/>
      <c r="BEM2" s="723"/>
      <c r="BEO2" s="723"/>
      <c r="BEQ2" s="723"/>
      <c r="BES2" s="723"/>
      <c r="BEU2" s="723"/>
      <c r="BEW2" s="723"/>
      <c r="BEY2" s="723"/>
      <c r="BFA2" s="723"/>
      <c r="BFC2" s="723"/>
      <c r="BFE2" s="723"/>
      <c r="BFG2" s="723"/>
      <c r="BFI2" s="723"/>
      <c r="BFK2" s="723"/>
      <c r="BFM2" s="723"/>
      <c r="BFO2" s="723"/>
      <c r="BFQ2" s="723"/>
      <c r="BFS2" s="723"/>
      <c r="BFU2" s="723"/>
      <c r="BFW2" s="723"/>
      <c r="BFY2" s="723"/>
      <c r="BGA2" s="723"/>
      <c r="BGC2" s="723"/>
      <c r="BGE2" s="723"/>
      <c r="BGG2" s="723"/>
      <c r="BGI2" s="723"/>
      <c r="BGK2" s="723"/>
      <c r="BGM2" s="723"/>
      <c r="BGO2" s="723"/>
      <c r="BGQ2" s="723"/>
      <c r="BGS2" s="723"/>
      <c r="BGU2" s="723"/>
      <c r="BGW2" s="723"/>
      <c r="BGY2" s="723"/>
      <c r="BHA2" s="723"/>
      <c r="BHC2" s="723"/>
      <c r="BHE2" s="723"/>
      <c r="BHG2" s="723"/>
      <c r="BHI2" s="723"/>
      <c r="BHK2" s="723"/>
      <c r="BHM2" s="723"/>
      <c r="BHO2" s="723"/>
      <c r="BHQ2" s="723"/>
      <c r="BHS2" s="723"/>
      <c r="BHU2" s="723"/>
      <c r="BHW2" s="723"/>
      <c r="BHY2" s="723"/>
      <c r="BIA2" s="723"/>
      <c r="BIC2" s="723"/>
      <c r="BIE2" s="723"/>
      <c r="BIG2" s="723"/>
      <c r="BII2" s="723"/>
      <c r="BIK2" s="723"/>
      <c r="BIM2" s="723"/>
      <c r="BIO2" s="723"/>
      <c r="BIQ2" s="723"/>
      <c r="BIS2" s="723"/>
      <c r="BIU2" s="723"/>
      <c r="BIW2" s="723"/>
      <c r="BIY2" s="723"/>
      <c r="BJA2" s="723"/>
      <c r="BJC2" s="723"/>
      <c r="BJE2" s="723"/>
      <c r="BJG2" s="723"/>
      <c r="BJI2" s="723"/>
      <c r="BJK2" s="723"/>
      <c r="BJM2" s="723"/>
      <c r="BJO2" s="723"/>
      <c r="BJQ2" s="723"/>
      <c r="BJS2" s="723"/>
      <c r="BJU2" s="723"/>
      <c r="BJW2" s="723"/>
      <c r="BJY2" s="723"/>
      <c r="BKA2" s="723"/>
      <c r="BKC2" s="723"/>
      <c r="BKE2" s="723"/>
      <c r="BKG2" s="723"/>
      <c r="BKI2" s="723"/>
      <c r="BKK2" s="723"/>
      <c r="BKM2" s="723"/>
      <c r="BKO2" s="723"/>
      <c r="BKQ2" s="723"/>
      <c r="BKS2" s="723"/>
      <c r="BKU2" s="723"/>
      <c r="BKW2" s="723"/>
      <c r="BKY2" s="723"/>
      <c r="BLA2" s="723"/>
      <c r="BLC2" s="723"/>
      <c r="BLE2" s="723"/>
      <c r="BLG2" s="723"/>
      <c r="BLI2" s="723"/>
      <c r="BLK2" s="723"/>
      <c r="BLM2" s="723"/>
      <c r="BLO2" s="723"/>
      <c r="BLQ2" s="723"/>
      <c r="BLS2" s="723"/>
      <c r="BLU2" s="723"/>
      <c r="BLW2" s="723"/>
      <c r="BLY2" s="723"/>
      <c r="BMA2" s="723"/>
      <c r="BMC2" s="723"/>
      <c r="BME2" s="723"/>
      <c r="BMG2" s="723"/>
      <c r="BMI2" s="723"/>
      <c r="BMK2" s="723"/>
      <c r="BMM2" s="723"/>
      <c r="BMO2" s="723"/>
      <c r="BMQ2" s="723"/>
      <c r="BMS2" s="723"/>
      <c r="BMU2" s="723"/>
      <c r="BMW2" s="723"/>
      <c r="BMY2" s="723"/>
      <c r="BNA2" s="723"/>
      <c r="BNC2" s="723"/>
      <c r="BNE2" s="723"/>
      <c r="BNG2" s="723"/>
      <c r="BNI2" s="723"/>
      <c r="BNK2" s="723"/>
      <c r="BNM2" s="723"/>
      <c r="BNO2" s="723"/>
      <c r="BNQ2" s="723"/>
      <c r="BNS2" s="723"/>
      <c r="BNU2" s="723"/>
      <c r="BNW2" s="723"/>
      <c r="BNY2" s="723"/>
      <c r="BOA2" s="723"/>
      <c r="BOC2" s="723"/>
      <c r="BOE2" s="723"/>
      <c r="BOG2" s="723"/>
      <c r="BOI2" s="723"/>
      <c r="BOK2" s="723"/>
      <c r="BOM2" s="723"/>
      <c r="BOO2" s="723"/>
      <c r="BOQ2" s="723"/>
      <c r="BOS2" s="723"/>
      <c r="BOU2" s="723"/>
      <c r="BOW2" s="723"/>
      <c r="BOY2" s="723"/>
      <c r="BPA2" s="723"/>
      <c r="BPC2" s="723"/>
      <c r="BPE2" s="723"/>
      <c r="BPG2" s="723"/>
      <c r="BPI2" s="723"/>
      <c r="BPK2" s="723"/>
      <c r="BPM2" s="723"/>
      <c r="BPO2" s="723"/>
      <c r="BPQ2" s="723"/>
      <c r="BPS2" s="723"/>
      <c r="BPU2" s="723"/>
      <c r="BPW2" s="723"/>
      <c r="BPY2" s="723"/>
      <c r="BQA2" s="723"/>
      <c r="BQC2" s="723"/>
      <c r="BQE2" s="723"/>
      <c r="BQG2" s="723"/>
      <c r="BQI2" s="723"/>
      <c r="BQK2" s="723"/>
      <c r="BQM2" s="723"/>
      <c r="BQO2" s="723"/>
      <c r="BQQ2" s="723"/>
      <c r="BQS2" s="723"/>
      <c r="BQU2" s="723"/>
      <c r="BQW2" s="723"/>
      <c r="BQY2" s="723"/>
      <c r="BRA2" s="723"/>
      <c r="BRC2" s="723"/>
      <c r="BRE2" s="723"/>
      <c r="BRG2" s="723"/>
      <c r="BRI2" s="723"/>
      <c r="BRK2" s="723"/>
      <c r="BRM2" s="723"/>
      <c r="BRO2" s="723"/>
      <c r="BRQ2" s="723"/>
      <c r="BRS2" s="723"/>
      <c r="BRU2" s="723"/>
      <c r="BRW2" s="723"/>
      <c r="BRY2" s="723"/>
      <c r="BSA2" s="723"/>
      <c r="BSC2" s="723"/>
      <c r="BSE2" s="723"/>
      <c r="BSG2" s="723"/>
      <c r="BSI2" s="723"/>
      <c r="BSK2" s="723"/>
      <c r="BSM2" s="723"/>
      <c r="BSO2" s="723"/>
      <c r="BSQ2" s="723"/>
      <c r="BSS2" s="723"/>
      <c r="BSU2" s="723"/>
      <c r="BSW2" s="723"/>
      <c r="BSY2" s="723"/>
      <c r="BTA2" s="723"/>
      <c r="BTC2" s="723"/>
      <c r="BTE2" s="723"/>
      <c r="BTG2" s="723"/>
      <c r="BTI2" s="723"/>
      <c r="BTK2" s="723"/>
      <c r="BTM2" s="723"/>
      <c r="BTO2" s="723"/>
      <c r="BTQ2" s="723"/>
      <c r="BTS2" s="723"/>
      <c r="BTU2" s="723"/>
      <c r="BTW2" s="723"/>
      <c r="BTY2" s="723"/>
      <c r="BUA2" s="723"/>
      <c r="BUC2" s="723"/>
      <c r="BUE2" s="723"/>
      <c r="BUG2" s="723"/>
      <c r="BUI2" s="723"/>
      <c r="BUK2" s="723"/>
      <c r="BUM2" s="723"/>
      <c r="BUO2" s="723"/>
      <c r="BUQ2" s="723"/>
      <c r="BUS2" s="723"/>
      <c r="BUU2" s="723"/>
      <c r="BUW2" s="723"/>
      <c r="BUY2" s="723"/>
      <c r="BVA2" s="723"/>
      <c r="BVC2" s="723"/>
      <c r="BVE2" s="723"/>
      <c r="BVG2" s="723"/>
      <c r="BVI2" s="723"/>
      <c r="BVK2" s="723"/>
      <c r="BVM2" s="723"/>
      <c r="BVO2" s="723"/>
      <c r="BVQ2" s="723"/>
      <c r="BVS2" s="723"/>
      <c r="BVU2" s="723"/>
      <c r="BVW2" s="723"/>
      <c r="BVY2" s="723"/>
      <c r="BWA2" s="723"/>
      <c r="BWC2" s="723"/>
      <c r="BWE2" s="723"/>
      <c r="BWG2" s="723"/>
      <c r="BWI2" s="723"/>
      <c r="BWK2" s="723"/>
      <c r="BWM2" s="723"/>
      <c r="BWO2" s="723"/>
      <c r="BWQ2" s="723"/>
      <c r="BWS2" s="723"/>
      <c r="BWU2" s="723"/>
      <c r="BWW2" s="723"/>
      <c r="BWY2" s="723"/>
      <c r="BXA2" s="723"/>
      <c r="BXC2" s="723"/>
      <c r="BXE2" s="723"/>
      <c r="BXG2" s="723"/>
      <c r="BXI2" s="723"/>
      <c r="BXK2" s="723"/>
      <c r="BXM2" s="723"/>
      <c r="BXO2" s="723"/>
      <c r="BXQ2" s="723"/>
      <c r="BXS2" s="723"/>
      <c r="BXU2" s="723"/>
      <c r="BXW2" s="723"/>
      <c r="BXY2" s="723"/>
      <c r="BYA2" s="723"/>
      <c r="BYC2" s="723"/>
      <c r="BYE2" s="723"/>
      <c r="BYG2" s="723"/>
      <c r="BYI2" s="723"/>
      <c r="BYK2" s="723"/>
      <c r="BYM2" s="723"/>
      <c r="BYO2" s="723"/>
      <c r="BYQ2" s="723"/>
      <c r="BYS2" s="723"/>
      <c r="BYU2" s="723"/>
      <c r="BYW2" s="723"/>
      <c r="BYY2" s="723"/>
      <c r="BZA2" s="723"/>
      <c r="BZC2" s="723"/>
      <c r="BZE2" s="723"/>
      <c r="BZG2" s="723"/>
      <c r="BZI2" s="723"/>
      <c r="BZK2" s="723"/>
      <c r="BZM2" s="723"/>
      <c r="BZO2" s="723"/>
      <c r="BZQ2" s="723"/>
      <c r="BZS2" s="723"/>
      <c r="BZU2" s="723"/>
      <c r="BZW2" s="723"/>
      <c r="BZY2" s="723"/>
      <c r="CAA2" s="723"/>
      <c r="CAC2" s="723"/>
      <c r="CAE2" s="723"/>
      <c r="CAG2" s="723"/>
      <c r="CAI2" s="723"/>
      <c r="CAK2" s="723"/>
      <c r="CAM2" s="723"/>
      <c r="CAO2" s="723"/>
      <c r="CAQ2" s="723"/>
      <c r="CAS2" s="723"/>
      <c r="CAU2" s="723"/>
      <c r="CAW2" s="723"/>
      <c r="CAY2" s="723"/>
      <c r="CBA2" s="723"/>
      <c r="CBC2" s="723"/>
      <c r="CBE2" s="723"/>
      <c r="CBG2" s="723"/>
      <c r="CBI2" s="723"/>
      <c r="CBK2" s="723"/>
      <c r="CBM2" s="723"/>
      <c r="CBO2" s="723"/>
      <c r="CBQ2" s="723"/>
      <c r="CBS2" s="723"/>
      <c r="CBU2" s="723"/>
      <c r="CBW2" s="723"/>
      <c r="CBY2" s="723"/>
      <c r="CCA2" s="723"/>
      <c r="CCC2" s="723"/>
      <c r="CCE2" s="723"/>
      <c r="CCG2" s="723"/>
      <c r="CCI2" s="723"/>
      <c r="CCK2" s="723"/>
      <c r="CCM2" s="723"/>
      <c r="CCO2" s="723"/>
      <c r="CCQ2" s="723"/>
      <c r="CCS2" s="723"/>
      <c r="CCU2" s="723"/>
      <c r="CCW2" s="723"/>
      <c r="CCY2" s="723"/>
      <c r="CDA2" s="723"/>
      <c r="CDC2" s="723"/>
      <c r="CDE2" s="723"/>
      <c r="CDG2" s="723"/>
      <c r="CDI2" s="723"/>
      <c r="CDK2" s="723"/>
      <c r="CDM2" s="723"/>
      <c r="CDO2" s="723"/>
      <c r="CDQ2" s="723"/>
      <c r="CDS2" s="723"/>
      <c r="CDU2" s="723"/>
      <c r="CDW2" s="723"/>
      <c r="CDY2" s="723"/>
      <c r="CEA2" s="723"/>
      <c r="CEC2" s="723"/>
      <c r="CEE2" s="723"/>
      <c r="CEG2" s="723"/>
      <c r="CEI2" s="723"/>
      <c r="CEK2" s="723"/>
      <c r="CEM2" s="723"/>
      <c r="CEO2" s="723"/>
      <c r="CEQ2" s="723"/>
      <c r="CES2" s="723"/>
      <c r="CEU2" s="723"/>
      <c r="CEW2" s="723"/>
      <c r="CEY2" s="723"/>
      <c r="CFA2" s="723"/>
      <c r="CFC2" s="723"/>
      <c r="CFE2" s="723"/>
      <c r="CFG2" s="723"/>
      <c r="CFI2" s="723"/>
      <c r="CFK2" s="723"/>
      <c r="CFM2" s="723"/>
      <c r="CFO2" s="723"/>
      <c r="CFQ2" s="723"/>
      <c r="CFS2" s="723"/>
      <c r="CFU2" s="723"/>
      <c r="CFW2" s="723"/>
      <c r="CFY2" s="723"/>
      <c r="CGA2" s="723"/>
      <c r="CGC2" s="723"/>
      <c r="CGE2" s="723"/>
      <c r="CGG2" s="723"/>
      <c r="CGI2" s="723"/>
      <c r="CGK2" s="723"/>
      <c r="CGM2" s="723"/>
      <c r="CGO2" s="723"/>
      <c r="CGQ2" s="723"/>
      <c r="CGS2" s="723"/>
      <c r="CGU2" s="723"/>
      <c r="CGW2" s="723"/>
      <c r="CGY2" s="723"/>
      <c r="CHA2" s="723"/>
      <c r="CHC2" s="723"/>
      <c r="CHE2" s="723"/>
      <c r="CHG2" s="723"/>
      <c r="CHI2" s="723"/>
      <c r="CHK2" s="723"/>
      <c r="CHM2" s="723"/>
      <c r="CHO2" s="723"/>
      <c r="CHQ2" s="723"/>
      <c r="CHS2" s="723"/>
      <c r="CHU2" s="723"/>
      <c r="CHW2" s="723"/>
      <c r="CHY2" s="723"/>
      <c r="CIA2" s="723"/>
      <c r="CIC2" s="723"/>
      <c r="CIE2" s="723"/>
      <c r="CIG2" s="723"/>
      <c r="CII2" s="723"/>
      <c r="CIK2" s="723"/>
      <c r="CIM2" s="723"/>
      <c r="CIO2" s="723"/>
      <c r="CIQ2" s="723"/>
      <c r="CIS2" s="723"/>
      <c r="CIU2" s="723"/>
      <c r="CIW2" s="723"/>
      <c r="CIY2" s="723"/>
      <c r="CJA2" s="723"/>
      <c r="CJC2" s="723"/>
      <c r="CJE2" s="723"/>
      <c r="CJG2" s="723"/>
      <c r="CJI2" s="723"/>
      <c r="CJK2" s="723"/>
      <c r="CJM2" s="723"/>
      <c r="CJO2" s="723"/>
      <c r="CJQ2" s="723"/>
      <c r="CJS2" s="723"/>
      <c r="CJU2" s="723"/>
      <c r="CJW2" s="723"/>
      <c r="CJY2" s="723"/>
      <c r="CKA2" s="723"/>
      <c r="CKC2" s="723"/>
      <c r="CKE2" s="723"/>
      <c r="CKG2" s="723"/>
      <c r="CKI2" s="723"/>
      <c r="CKK2" s="723"/>
      <c r="CKM2" s="723"/>
      <c r="CKO2" s="723"/>
      <c r="CKQ2" s="723"/>
      <c r="CKS2" s="723"/>
      <c r="CKU2" s="723"/>
      <c r="CKW2" s="723"/>
      <c r="CKY2" s="723"/>
      <c r="CLA2" s="723"/>
      <c r="CLC2" s="723"/>
      <c r="CLE2" s="723"/>
      <c r="CLG2" s="723"/>
      <c r="CLI2" s="723"/>
      <c r="CLK2" s="723"/>
      <c r="CLM2" s="723"/>
      <c r="CLO2" s="723"/>
      <c r="CLQ2" s="723"/>
      <c r="CLS2" s="723"/>
      <c r="CLU2" s="723"/>
      <c r="CLW2" s="723"/>
      <c r="CLY2" s="723"/>
      <c r="CMA2" s="723"/>
      <c r="CMC2" s="723"/>
      <c r="CME2" s="723"/>
      <c r="CMG2" s="723"/>
      <c r="CMI2" s="723"/>
      <c r="CMK2" s="723"/>
      <c r="CMM2" s="723"/>
      <c r="CMO2" s="723"/>
      <c r="CMQ2" s="723"/>
      <c r="CMS2" s="723"/>
      <c r="CMU2" s="723"/>
      <c r="CMW2" s="723"/>
      <c r="CMY2" s="723"/>
      <c r="CNA2" s="723"/>
      <c r="CNC2" s="723"/>
      <c r="CNE2" s="723"/>
      <c r="CNG2" s="723"/>
      <c r="CNI2" s="723"/>
      <c r="CNK2" s="723"/>
      <c r="CNM2" s="723"/>
      <c r="CNO2" s="723"/>
      <c r="CNQ2" s="723"/>
      <c r="CNS2" s="723"/>
      <c r="CNU2" s="723"/>
      <c r="CNW2" s="723"/>
      <c r="CNY2" s="723"/>
      <c r="COA2" s="723"/>
      <c r="COC2" s="723"/>
      <c r="COE2" s="723"/>
      <c r="COG2" s="723"/>
      <c r="COI2" s="723"/>
      <c r="COK2" s="723"/>
      <c r="COM2" s="723"/>
      <c r="COO2" s="723"/>
      <c r="COQ2" s="723"/>
      <c r="COS2" s="723"/>
      <c r="COU2" s="723"/>
      <c r="COW2" s="723"/>
      <c r="COY2" s="723"/>
      <c r="CPA2" s="723"/>
      <c r="CPC2" s="723"/>
      <c r="CPE2" s="723"/>
      <c r="CPG2" s="723"/>
      <c r="CPI2" s="723"/>
      <c r="CPK2" s="723"/>
      <c r="CPM2" s="723"/>
      <c r="CPO2" s="723"/>
      <c r="CPQ2" s="723"/>
      <c r="CPS2" s="723"/>
      <c r="CPU2" s="723"/>
      <c r="CPW2" s="723"/>
      <c r="CPY2" s="723"/>
      <c r="CQA2" s="723"/>
      <c r="CQC2" s="723"/>
      <c r="CQE2" s="723"/>
      <c r="CQG2" s="723"/>
      <c r="CQI2" s="723"/>
      <c r="CQK2" s="723"/>
      <c r="CQM2" s="723"/>
      <c r="CQO2" s="723"/>
      <c r="CQQ2" s="723"/>
      <c r="CQS2" s="723"/>
      <c r="CQU2" s="723"/>
      <c r="CQW2" s="723"/>
      <c r="CQY2" s="723"/>
      <c r="CRA2" s="723"/>
      <c r="CRC2" s="723"/>
      <c r="CRE2" s="723"/>
      <c r="CRG2" s="723"/>
      <c r="CRI2" s="723"/>
      <c r="CRK2" s="723"/>
      <c r="CRM2" s="723"/>
      <c r="CRO2" s="723"/>
      <c r="CRQ2" s="723"/>
      <c r="CRS2" s="723"/>
      <c r="CRU2" s="723"/>
      <c r="CRW2" s="723"/>
      <c r="CRY2" s="723"/>
      <c r="CSA2" s="723"/>
      <c r="CSC2" s="723"/>
      <c r="CSE2" s="723"/>
      <c r="CSG2" s="723"/>
      <c r="CSI2" s="723"/>
      <c r="CSK2" s="723"/>
      <c r="CSM2" s="723"/>
      <c r="CSO2" s="723"/>
      <c r="CSQ2" s="723"/>
      <c r="CSS2" s="723"/>
      <c r="CSU2" s="723"/>
      <c r="CSW2" s="723"/>
      <c r="CSY2" s="723"/>
      <c r="CTA2" s="723"/>
      <c r="CTC2" s="723"/>
      <c r="CTE2" s="723"/>
      <c r="CTG2" s="723"/>
      <c r="CTI2" s="723"/>
      <c r="CTK2" s="723"/>
      <c r="CTM2" s="723"/>
      <c r="CTO2" s="723"/>
      <c r="CTQ2" s="723"/>
      <c r="CTS2" s="723"/>
      <c r="CTU2" s="723"/>
      <c r="CTW2" s="723"/>
      <c r="CTY2" s="723"/>
      <c r="CUA2" s="723"/>
      <c r="CUC2" s="723"/>
      <c r="CUE2" s="723"/>
      <c r="CUG2" s="723"/>
      <c r="CUI2" s="723"/>
      <c r="CUK2" s="723"/>
      <c r="CUM2" s="723"/>
      <c r="CUO2" s="723"/>
      <c r="CUQ2" s="723"/>
      <c r="CUS2" s="723"/>
      <c r="CUU2" s="723"/>
      <c r="CUW2" s="723"/>
      <c r="CUY2" s="723"/>
      <c r="CVA2" s="723"/>
      <c r="CVC2" s="723"/>
      <c r="CVE2" s="723"/>
      <c r="CVG2" s="723"/>
      <c r="CVI2" s="723"/>
      <c r="CVK2" s="723"/>
      <c r="CVM2" s="723"/>
      <c r="CVO2" s="723"/>
      <c r="CVQ2" s="723"/>
      <c r="CVS2" s="723"/>
      <c r="CVU2" s="723"/>
      <c r="CVW2" s="723"/>
      <c r="CVY2" s="723"/>
      <c r="CWA2" s="723"/>
      <c r="CWC2" s="723"/>
      <c r="CWE2" s="723"/>
      <c r="CWG2" s="723"/>
      <c r="CWI2" s="723"/>
      <c r="CWK2" s="723"/>
      <c r="CWM2" s="723"/>
      <c r="CWO2" s="723"/>
      <c r="CWQ2" s="723"/>
      <c r="CWS2" s="723"/>
      <c r="CWU2" s="723"/>
      <c r="CWW2" s="723"/>
      <c r="CWY2" s="723"/>
      <c r="CXA2" s="723"/>
      <c r="CXC2" s="723"/>
      <c r="CXE2" s="723"/>
      <c r="CXG2" s="723"/>
      <c r="CXI2" s="723"/>
      <c r="CXK2" s="723"/>
      <c r="CXM2" s="723"/>
      <c r="CXO2" s="723"/>
      <c r="CXQ2" s="723"/>
      <c r="CXS2" s="723"/>
      <c r="CXU2" s="723"/>
      <c r="CXW2" s="723"/>
      <c r="CXY2" s="723"/>
      <c r="CYA2" s="723"/>
      <c r="CYC2" s="723"/>
      <c r="CYE2" s="723"/>
      <c r="CYG2" s="723"/>
      <c r="CYI2" s="723"/>
      <c r="CYK2" s="723"/>
      <c r="CYM2" s="723"/>
      <c r="CYO2" s="723"/>
      <c r="CYQ2" s="723"/>
      <c r="CYS2" s="723"/>
      <c r="CYU2" s="723"/>
      <c r="CYW2" s="723"/>
      <c r="CYY2" s="723"/>
      <c r="CZA2" s="723"/>
      <c r="CZC2" s="723"/>
      <c r="CZE2" s="723"/>
      <c r="CZG2" s="723"/>
      <c r="CZI2" s="723"/>
      <c r="CZK2" s="723"/>
      <c r="CZM2" s="723"/>
      <c r="CZO2" s="723"/>
      <c r="CZQ2" s="723"/>
      <c r="CZS2" s="723"/>
      <c r="CZU2" s="723"/>
      <c r="CZW2" s="723"/>
      <c r="CZY2" s="723"/>
      <c r="DAA2" s="723"/>
      <c r="DAC2" s="723"/>
      <c r="DAE2" s="723"/>
      <c r="DAG2" s="723"/>
      <c r="DAI2" s="723"/>
      <c r="DAK2" s="723"/>
      <c r="DAM2" s="723"/>
      <c r="DAO2" s="723"/>
      <c r="DAQ2" s="723"/>
      <c r="DAS2" s="723"/>
      <c r="DAU2" s="723"/>
      <c r="DAW2" s="723"/>
      <c r="DAY2" s="723"/>
      <c r="DBA2" s="723"/>
      <c r="DBC2" s="723"/>
      <c r="DBE2" s="723"/>
      <c r="DBG2" s="723"/>
      <c r="DBI2" s="723"/>
      <c r="DBK2" s="723"/>
      <c r="DBM2" s="723"/>
      <c r="DBO2" s="723"/>
      <c r="DBQ2" s="723"/>
      <c r="DBS2" s="723"/>
      <c r="DBU2" s="723"/>
      <c r="DBW2" s="723"/>
      <c r="DBY2" s="723"/>
      <c r="DCA2" s="723"/>
      <c r="DCC2" s="723"/>
      <c r="DCE2" s="723"/>
      <c r="DCG2" s="723"/>
      <c r="DCI2" s="723"/>
      <c r="DCK2" s="723"/>
      <c r="DCM2" s="723"/>
      <c r="DCO2" s="723"/>
      <c r="DCQ2" s="723"/>
      <c r="DCS2" s="723"/>
      <c r="DCU2" s="723"/>
      <c r="DCW2" s="723"/>
      <c r="DCY2" s="723"/>
      <c r="DDA2" s="723"/>
      <c r="DDC2" s="723"/>
      <c r="DDE2" s="723"/>
      <c r="DDG2" s="723"/>
      <c r="DDI2" s="723"/>
      <c r="DDK2" s="723"/>
      <c r="DDM2" s="723"/>
      <c r="DDO2" s="723"/>
      <c r="DDQ2" s="723"/>
      <c r="DDS2" s="723"/>
      <c r="DDU2" s="723"/>
      <c r="DDW2" s="723"/>
      <c r="DDY2" s="723"/>
      <c r="DEA2" s="723"/>
      <c r="DEC2" s="723"/>
      <c r="DEE2" s="723"/>
      <c r="DEG2" s="723"/>
      <c r="DEI2" s="723"/>
      <c r="DEK2" s="723"/>
      <c r="DEM2" s="723"/>
      <c r="DEO2" s="723"/>
      <c r="DEQ2" s="723"/>
      <c r="DES2" s="723"/>
      <c r="DEU2" s="723"/>
      <c r="DEW2" s="723"/>
      <c r="DEY2" s="723"/>
      <c r="DFA2" s="723"/>
      <c r="DFC2" s="723"/>
      <c r="DFE2" s="723"/>
      <c r="DFG2" s="723"/>
      <c r="DFI2" s="723"/>
      <c r="DFK2" s="723"/>
      <c r="DFM2" s="723"/>
      <c r="DFO2" s="723"/>
      <c r="DFQ2" s="723"/>
      <c r="DFS2" s="723"/>
      <c r="DFU2" s="723"/>
      <c r="DFW2" s="723"/>
      <c r="DFY2" s="723"/>
      <c r="DGA2" s="723"/>
      <c r="DGC2" s="723"/>
      <c r="DGE2" s="723"/>
      <c r="DGG2" s="723"/>
      <c r="DGI2" s="723"/>
      <c r="DGK2" s="723"/>
      <c r="DGM2" s="723"/>
      <c r="DGO2" s="723"/>
      <c r="DGQ2" s="723"/>
      <c r="DGS2" s="723"/>
      <c r="DGU2" s="723"/>
      <c r="DGW2" s="723"/>
      <c r="DGY2" s="723"/>
      <c r="DHA2" s="723"/>
      <c r="DHC2" s="723"/>
      <c r="DHE2" s="723"/>
      <c r="DHG2" s="723"/>
      <c r="DHI2" s="723"/>
      <c r="DHK2" s="723"/>
      <c r="DHM2" s="723"/>
      <c r="DHO2" s="723"/>
      <c r="DHQ2" s="723"/>
      <c r="DHS2" s="723"/>
      <c r="DHU2" s="723"/>
      <c r="DHW2" s="723"/>
      <c r="DHY2" s="723"/>
      <c r="DIA2" s="723"/>
      <c r="DIC2" s="723"/>
      <c r="DIE2" s="723"/>
      <c r="DIG2" s="723"/>
      <c r="DII2" s="723"/>
      <c r="DIK2" s="723"/>
      <c r="DIM2" s="723"/>
      <c r="DIO2" s="723"/>
      <c r="DIQ2" s="723"/>
      <c r="DIS2" s="723"/>
      <c r="DIU2" s="723"/>
      <c r="DIW2" s="723"/>
      <c r="DIY2" s="723"/>
      <c r="DJA2" s="723"/>
      <c r="DJC2" s="723"/>
      <c r="DJE2" s="723"/>
      <c r="DJG2" s="723"/>
      <c r="DJI2" s="723"/>
      <c r="DJK2" s="723"/>
      <c r="DJM2" s="723"/>
      <c r="DJO2" s="723"/>
      <c r="DJQ2" s="723"/>
      <c r="DJS2" s="723"/>
      <c r="DJU2" s="723"/>
      <c r="DJW2" s="723"/>
      <c r="DJY2" s="723"/>
      <c r="DKA2" s="723"/>
      <c r="DKC2" s="723"/>
      <c r="DKE2" s="723"/>
      <c r="DKG2" s="723"/>
      <c r="DKI2" s="723"/>
      <c r="DKK2" s="723"/>
      <c r="DKM2" s="723"/>
      <c r="DKO2" s="723"/>
      <c r="DKQ2" s="723"/>
      <c r="DKS2" s="723"/>
      <c r="DKU2" s="723"/>
      <c r="DKW2" s="723"/>
      <c r="DKY2" s="723"/>
      <c r="DLA2" s="723"/>
      <c r="DLC2" s="723"/>
      <c r="DLE2" s="723"/>
      <c r="DLG2" s="723"/>
      <c r="DLI2" s="723"/>
      <c r="DLK2" s="723"/>
      <c r="DLM2" s="723"/>
      <c r="DLO2" s="723"/>
      <c r="DLQ2" s="723"/>
      <c r="DLS2" s="723"/>
      <c r="DLU2" s="723"/>
      <c r="DLW2" s="723"/>
      <c r="DLY2" s="723"/>
      <c r="DMA2" s="723"/>
      <c r="DMC2" s="723"/>
      <c r="DME2" s="723"/>
      <c r="DMG2" s="723"/>
      <c r="DMI2" s="723"/>
      <c r="DMK2" s="723"/>
      <c r="DMM2" s="723"/>
      <c r="DMO2" s="723"/>
      <c r="DMQ2" s="723"/>
      <c r="DMS2" s="723"/>
      <c r="DMU2" s="723"/>
      <c r="DMW2" s="723"/>
      <c r="DMY2" s="723"/>
      <c r="DNA2" s="723"/>
      <c r="DNC2" s="723"/>
      <c r="DNE2" s="723"/>
      <c r="DNG2" s="723"/>
      <c r="DNI2" s="723"/>
      <c r="DNK2" s="723"/>
      <c r="DNM2" s="723"/>
      <c r="DNO2" s="723"/>
      <c r="DNQ2" s="723"/>
      <c r="DNS2" s="723"/>
      <c r="DNU2" s="723"/>
      <c r="DNW2" s="723"/>
      <c r="DNY2" s="723"/>
      <c r="DOA2" s="723"/>
      <c r="DOC2" s="723"/>
      <c r="DOE2" s="723"/>
      <c r="DOG2" s="723"/>
      <c r="DOI2" s="723"/>
      <c r="DOK2" s="723"/>
      <c r="DOM2" s="723"/>
      <c r="DOO2" s="723"/>
      <c r="DOQ2" s="723"/>
      <c r="DOS2" s="723"/>
      <c r="DOU2" s="723"/>
      <c r="DOW2" s="723"/>
      <c r="DOY2" s="723"/>
      <c r="DPA2" s="723"/>
      <c r="DPC2" s="723"/>
      <c r="DPE2" s="723"/>
      <c r="DPG2" s="723"/>
      <c r="DPI2" s="723"/>
      <c r="DPK2" s="723"/>
      <c r="DPM2" s="723"/>
      <c r="DPO2" s="723"/>
      <c r="DPQ2" s="723"/>
      <c r="DPS2" s="723"/>
      <c r="DPU2" s="723"/>
      <c r="DPW2" s="723"/>
      <c r="DPY2" s="723"/>
      <c r="DQA2" s="723"/>
      <c r="DQC2" s="723"/>
      <c r="DQE2" s="723"/>
      <c r="DQG2" s="723"/>
      <c r="DQI2" s="723"/>
      <c r="DQK2" s="723"/>
      <c r="DQM2" s="723"/>
      <c r="DQO2" s="723"/>
      <c r="DQQ2" s="723"/>
      <c r="DQS2" s="723"/>
      <c r="DQU2" s="723"/>
      <c r="DQW2" s="723"/>
      <c r="DQY2" s="723"/>
      <c r="DRA2" s="723"/>
      <c r="DRC2" s="723"/>
      <c r="DRE2" s="723"/>
      <c r="DRG2" s="723"/>
      <c r="DRI2" s="723"/>
      <c r="DRK2" s="723"/>
      <c r="DRM2" s="723"/>
      <c r="DRO2" s="723"/>
      <c r="DRQ2" s="723"/>
      <c r="DRS2" s="723"/>
      <c r="DRU2" s="723"/>
      <c r="DRW2" s="723"/>
      <c r="DRY2" s="723"/>
      <c r="DSA2" s="723"/>
      <c r="DSC2" s="723"/>
      <c r="DSE2" s="723"/>
      <c r="DSG2" s="723"/>
      <c r="DSI2" s="723"/>
      <c r="DSK2" s="723"/>
      <c r="DSM2" s="723"/>
      <c r="DSO2" s="723"/>
      <c r="DSQ2" s="723"/>
      <c r="DSS2" s="723"/>
      <c r="DSU2" s="723"/>
      <c r="DSW2" s="723"/>
      <c r="DSY2" s="723"/>
      <c r="DTA2" s="723"/>
      <c r="DTC2" s="723"/>
      <c r="DTE2" s="723"/>
      <c r="DTG2" s="723"/>
      <c r="DTI2" s="723"/>
      <c r="DTK2" s="723"/>
      <c r="DTM2" s="723"/>
      <c r="DTO2" s="723"/>
      <c r="DTQ2" s="723"/>
      <c r="DTS2" s="723"/>
      <c r="DTU2" s="723"/>
      <c r="DTW2" s="723"/>
      <c r="DTY2" s="723"/>
      <c r="DUA2" s="723"/>
      <c r="DUC2" s="723"/>
      <c r="DUE2" s="723"/>
      <c r="DUG2" s="723"/>
      <c r="DUI2" s="723"/>
      <c r="DUK2" s="723"/>
      <c r="DUM2" s="723"/>
      <c r="DUO2" s="723"/>
      <c r="DUQ2" s="723"/>
      <c r="DUS2" s="723"/>
      <c r="DUU2" s="723"/>
      <c r="DUW2" s="723"/>
      <c r="DUY2" s="723"/>
      <c r="DVA2" s="723"/>
      <c r="DVC2" s="723"/>
      <c r="DVE2" s="723"/>
      <c r="DVG2" s="723"/>
      <c r="DVI2" s="723"/>
      <c r="DVK2" s="723"/>
      <c r="DVM2" s="723"/>
      <c r="DVO2" s="723"/>
      <c r="DVQ2" s="723"/>
      <c r="DVS2" s="723"/>
      <c r="DVU2" s="723"/>
      <c r="DVW2" s="723"/>
      <c r="DVY2" s="723"/>
      <c r="DWA2" s="723"/>
      <c r="DWC2" s="723"/>
      <c r="DWE2" s="723"/>
      <c r="DWG2" s="723"/>
      <c r="DWI2" s="723"/>
      <c r="DWK2" s="723"/>
      <c r="DWM2" s="723"/>
      <c r="DWO2" s="723"/>
      <c r="DWQ2" s="723"/>
      <c r="DWS2" s="723"/>
      <c r="DWU2" s="723"/>
      <c r="DWW2" s="723"/>
      <c r="DWY2" s="723"/>
      <c r="DXA2" s="723"/>
      <c r="DXC2" s="723"/>
      <c r="DXE2" s="723"/>
      <c r="DXG2" s="723"/>
      <c r="DXI2" s="723"/>
      <c r="DXK2" s="723"/>
      <c r="DXM2" s="723"/>
      <c r="DXO2" s="723"/>
      <c r="DXQ2" s="723"/>
      <c r="DXS2" s="723"/>
      <c r="DXU2" s="723"/>
      <c r="DXW2" s="723"/>
      <c r="DXY2" s="723"/>
      <c r="DYA2" s="723"/>
      <c r="DYC2" s="723"/>
      <c r="DYE2" s="723"/>
      <c r="DYG2" s="723"/>
      <c r="DYI2" s="723"/>
      <c r="DYK2" s="723"/>
      <c r="DYM2" s="723"/>
      <c r="DYO2" s="723"/>
      <c r="DYQ2" s="723"/>
      <c r="DYS2" s="723"/>
      <c r="DYU2" s="723"/>
      <c r="DYW2" s="723"/>
      <c r="DYY2" s="723"/>
      <c r="DZA2" s="723"/>
      <c r="DZC2" s="723"/>
      <c r="DZE2" s="723"/>
      <c r="DZG2" s="723"/>
      <c r="DZI2" s="723"/>
      <c r="DZK2" s="723"/>
      <c r="DZM2" s="723"/>
      <c r="DZO2" s="723"/>
      <c r="DZQ2" s="723"/>
      <c r="DZS2" s="723"/>
      <c r="DZU2" s="723"/>
      <c r="DZW2" s="723"/>
      <c r="DZY2" s="723"/>
      <c r="EAA2" s="723"/>
      <c r="EAC2" s="723"/>
      <c r="EAE2" s="723"/>
      <c r="EAG2" s="723"/>
      <c r="EAI2" s="723"/>
      <c r="EAK2" s="723"/>
      <c r="EAM2" s="723"/>
      <c r="EAO2" s="723"/>
      <c r="EAQ2" s="723"/>
      <c r="EAS2" s="723"/>
      <c r="EAU2" s="723"/>
      <c r="EAW2" s="723"/>
      <c r="EAY2" s="723"/>
      <c r="EBA2" s="723"/>
      <c r="EBC2" s="723"/>
      <c r="EBE2" s="723"/>
      <c r="EBG2" s="723"/>
      <c r="EBI2" s="723"/>
      <c r="EBK2" s="723"/>
      <c r="EBM2" s="723"/>
      <c r="EBO2" s="723"/>
      <c r="EBQ2" s="723"/>
      <c r="EBS2" s="723"/>
      <c r="EBU2" s="723"/>
      <c r="EBW2" s="723"/>
      <c r="EBY2" s="723"/>
      <c r="ECA2" s="723"/>
      <c r="ECC2" s="723"/>
      <c r="ECE2" s="723"/>
      <c r="ECG2" s="723"/>
      <c r="ECI2" s="723"/>
      <c r="ECK2" s="723"/>
      <c r="ECM2" s="723"/>
      <c r="ECO2" s="723"/>
      <c r="ECQ2" s="723"/>
      <c r="ECS2" s="723"/>
      <c r="ECU2" s="723"/>
      <c r="ECW2" s="723"/>
      <c r="ECY2" s="723"/>
      <c r="EDA2" s="723"/>
      <c r="EDC2" s="723"/>
      <c r="EDE2" s="723"/>
      <c r="EDG2" s="723"/>
      <c r="EDI2" s="723"/>
      <c r="EDK2" s="723"/>
      <c r="EDM2" s="723"/>
      <c r="EDO2" s="723"/>
      <c r="EDQ2" s="723"/>
      <c r="EDS2" s="723"/>
      <c r="EDU2" s="723"/>
      <c r="EDW2" s="723"/>
      <c r="EDY2" s="723"/>
      <c r="EEA2" s="723"/>
      <c r="EEC2" s="723"/>
      <c r="EEE2" s="723"/>
      <c r="EEG2" s="723"/>
      <c r="EEI2" s="723"/>
      <c r="EEK2" s="723"/>
      <c r="EEM2" s="723"/>
      <c r="EEO2" s="723"/>
      <c r="EEQ2" s="723"/>
      <c r="EES2" s="723"/>
      <c r="EEU2" s="723"/>
      <c r="EEW2" s="723"/>
      <c r="EEY2" s="723"/>
      <c r="EFA2" s="723"/>
      <c r="EFC2" s="723"/>
      <c r="EFE2" s="723"/>
      <c r="EFG2" s="723"/>
      <c r="EFI2" s="723"/>
      <c r="EFK2" s="723"/>
      <c r="EFM2" s="723"/>
      <c r="EFO2" s="723"/>
      <c r="EFQ2" s="723"/>
      <c r="EFS2" s="723"/>
      <c r="EFU2" s="723"/>
      <c r="EFW2" s="723"/>
      <c r="EFY2" s="723"/>
      <c r="EGA2" s="723"/>
      <c r="EGC2" s="723"/>
      <c r="EGE2" s="723"/>
      <c r="EGG2" s="723"/>
      <c r="EGI2" s="723"/>
      <c r="EGK2" s="723"/>
      <c r="EGM2" s="723"/>
      <c r="EGO2" s="723"/>
      <c r="EGQ2" s="723"/>
      <c r="EGS2" s="723"/>
      <c r="EGU2" s="723"/>
      <c r="EGW2" s="723"/>
      <c r="EGY2" s="723"/>
      <c r="EHA2" s="723"/>
      <c r="EHC2" s="723"/>
      <c r="EHE2" s="723"/>
      <c r="EHG2" s="723"/>
      <c r="EHI2" s="723"/>
      <c r="EHK2" s="723"/>
      <c r="EHM2" s="723"/>
      <c r="EHO2" s="723"/>
      <c r="EHQ2" s="723"/>
      <c r="EHS2" s="723"/>
      <c r="EHU2" s="723"/>
      <c r="EHW2" s="723"/>
      <c r="EHY2" s="723"/>
      <c r="EIA2" s="723"/>
      <c r="EIC2" s="723"/>
      <c r="EIE2" s="723"/>
      <c r="EIG2" s="723"/>
      <c r="EII2" s="723"/>
      <c r="EIK2" s="723"/>
      <c r="EIM2" s="723"/>
      <c r="EIO2" s="723"/>
      <c r="EIQ2" s="723"/>
      <c r="EIS2" s="723"/>
      <c r="EIU2" s="723"/>
      <c r="EIW2" s="723"/>
      <c r="EIY2" s="723"/>
      <c r="EJA2" s="723"/>
      <c r="EJC2" s="723"/>
      <c r="EJE2" s="723"/>
      <c r="EJG2" s="723"/>
      <c r="EJI2" s="723"/>
      <c r="EJK2" s="723"/>
      <c r="EJM2" s="723"/>
      <c r="EJO2" s="723"/>
      <c r="EJQ2" s="723"/>
      <c r="EJS2" s="723"/>
      <c r="EJU2" s="723"/>
      <c r="EJW2" s="723"/>
      <c r="EJY2" s="723"/>
      <c r="EKA2" s="723"/>
      <c r="EKC2" s="723"/>
      <c r="EKE2" s="723"/>
      <c r="EKG2" s="723"/>
      <c r="EKI2" s="723"/>
      <c r="EKK2" s="723"/>
      <c r="EKM2" s="723"/>
      <c r="EKO2" s="723"/>
      <c r="EKQ2" s="723"/>
      <c r="EKS2" s="723"/>
      <c r="EKU2" s="723"/>
      <c r="EKW2" s="723"/>
      <c r="EKY2" s="723"/>
      <c r="ELA2" s="723"/>
      <c r="ELC2" s="723"/>
      <c r="ELE2" s="723"/>
      <c r="ELG2" s="723"/>
      <c r="ELI2" s="723"/>
      <c r="ELK2" s="723"/>
      <c r="ELM2" s="723"/>
      <c r="ELO2" s="723"/>
      <c r="ELQ2" s="723"/>
      <c r="ELS2" s="723"/>
      <c r="ELU2" s="723"/>
      <c r="ELW2" s="723"/>
      <c r="ELY2" s="723"/>
      <c r="EMA2" s="723"/>
      <c r="EMC2" s="723"/>
      <c r="EME2" s="723"/>
      <c r="EMG2" s="723"/>
      <c r="EMI2" s="723"/>
      <c r="EMK2" s="723"/>
      <c r="EMM2" s="723"/>
      <c r="EMO2" s="723"/>
      <c r="EMQ2" s="723"/>
      <c r="EMS2" s="723"/>
      <c r="EMU2" s="723"/>
      <c r="EMW2" s="723"/>
      <c r="EMY2" s="723"/>
      <c r="ENA2" s="723"/>
      <c r="ENC2" s="723"/>
      <c r="ENE2" s="723"/>
      <c r="ENG2" s="723"/>
      <c r="ENI2" s="723"/>
      <c r="ENK2" s="723"/>
      <c r="ENM2" s="723"/>
      <c r="ENO2" s="723"/>
      <c r="ENQ2" s="723"/>
      <c r="ENS2" s="723"/>
      <c r="ENU2" s="723"/>
      <c r="ENW2" s="723"/>
      <c r="ENY2" s="723"/>
      <c r="EOA2" s="723"/>
      <c r="EOC2" s="723"/>
      <c r="EOE2" s="723"/>
      <c r="EOG2" s="723"/>
      <c r="EOI2" s="723"/>
      <c r="EOK2" s="723"/>
      <c r="EOM2" s="723"/>
      <c r="EOO2" s="723"/>
      <c r="EOQ2" s="723"/>
      <c r="EOS2" s="723"/>
      <c r="EOU2" s="723"/>
      <c r="EOW2" s="723"/>
      <c r="EOY2" s="723"/>
      <c r="EPA2" s="723"/>
      <c r="EPC2" s="723"/>
      <c r="EPE2" s="723"/>
      <c r="EPG2" s="723"/>
      <c r="EPI2" s="723"/>
      <c r="EPK2" s="723"/>
      <c r="EPM2" s="723"/>
      <c r="EPO2" s="723"/>
      <c r="EPQ2" s="723"/>
      <c r="EPS2" s="723"/>
      <c r="EPU2" s="723"/>
      <c r="EPW2" s="723"/>
      <c r="EPY2" s="723"/>
      <c r="EQA2" s="723"/>
      <c r="EQC2" s="723"/>
      <c r="EQE2" s="723"/>
      <c r="EQG2" s="723"/>
      <c r="EQI2" s="723"/>
      <c r="EQK2" s="723"/>
      <c r="EQM2" s="723"/>
      <c r="EQO2" s="723"/>
      <c r="EQQ2" s="723"/>
      <c r="EQS2" s="723"/>
      <c r="EQU2" s="723"/>
      <c r="EQW2" s="723"/>
      <c r="EQY2" s="723"/>
      <c r="ERA2" s="723"/>
      <c r="ERC2" s="723"/>
      <c r="ERE2" s="723"/>
      <c r="ERG2" s="723"/>
      <c r="ERI2" s="723"/>
      <c r="ERK2" s="723"/>
      <c r="ERM2" s="723"/>
      <c r="ERO2" s="723"/>
      <c r="ERQ2" s="723"/>
      <c r="ERS2" s="723"/>
      <c r="ERU2" s="723"/>
      <c r="ERW2" s="723"/>
      <c r="ERY2" s="723"/>
      <c r="ESA2" s="723"/>
      <c r="ESC2" s="723"/>
      <c r="ESE2" s="723"/>
      <c r="ESG2" s="723"/>
      <c r="ESI2" s="723"/>
      <c r="ESK2" s="723"/>
      <c r="ESM2" s="723"/>
      <c r="ESO2" s="723"/>
      <c r="ESQ2" s="723"/>
      <c r="ESS2" s="723"/>
      <c r="ESU2" s="723"/>
      <c r="ESW2" s="723"/>
      <c r="ESY2" s="723"/>
      <c r="ETA2" s="723"/>
      <c r="ETC2" s="723"/>
      <c r="ETE2" s="723"/>
      <c r="ETG2" s="723"/>
      <c r="ETI2" s="723"/>
      <c r="ETK2" s="723"/>
      <c r="ETM2" s="723"/>
      <c r="ETO2" s="723"/>
      <c r="ETQ2" s="723"/>
      <c r="ETS2" s="723"/>
      <c r="ETU2" s="723"/>
      <c r="ETW2" s="723"/>
      <c r="ETY2" s="723"/>
      <c r="EUA2" s="723"/>
      <c r="EUC2" s="723"/>
      <c r="EUE2" s="723"/>
      <c r="EUG2" s="723"/>
      <c r="EUI2" s="723"/>
      <c r="EUK2" s="723"/>
      <c r="EUM2" s="723"/>
      <c r="EUO2" s="723"/>
      <c r="EUQ2" s="723"/>
      <c r="EUS2" s="723"/>
      <c r="EUU2" s="723"/>
      <c r="EUW2" s="723"/>
      <c r="EUY2" s="723"/>
      <c r="EVA2" s="723"/>
      <c r="EVC2" s="723"/>
      <c r="EVE2" s="723"/>
      <c r="EVG2" s="723"/>
      <c r="EVI2" s="723"/>
      <c r="EVK2" s="723"/>
      <c r="EVM2" s="723"/>
      <c r="EVO2" s="723"/>
      <c r="EVQ2" s="723"/>
      <c r="EVS2" s="723"/>
      <c r="EVU2" s="723"/>
      <c r="EVW2" s="723"/>
      <c r="EVY2" s="723"/>
      <c r="EWA2" s="723"/>
      <c r="EWC2" s="723"/>
      <c r="EWE2" s="723"/>
      <c r="EWG2" s="723"/>
      <c r="EWI2" s="723"/>
      <c r="EWK2" s="723"/>
      <c r="EWM2" s="723"/>
      <c r="EWO2" s="723"/>
      <c r="EWQ2" s="723"/>
      <c r="EWS2" s="723"/>
      <c r="EWU2" s="723"/>
      <c r="EWW2" s="723"/>
      <c r="EWY2" s="723"/>
      <c r="EXA2" s="723"/>
      <c r="EXC2" s="723"/>
      <c r="EXE2" s="723"/>
      <c r="EXG2" s="723"/>
      <c r="EXI2" s="723"/>
      <c r="EXK2" s="723"/>
      <c r="EXM2" s="723"/>
      <c r="EXO2" s="723"/>
      <c r="EXQ2" s="723"/>
      <c r="EXS2" s="723"/>
      <c r="EXU2" s="723"/>
      <c r="EXW2" s="723"/>
      <c r="EXY2" s="723"/>
      <c r="EYA2" s="723"/>
      <c r="EYC2" s="723"/>
      <c r="EYE2" s="723"/>
      <c r="EYG2" s="723"/>
      <c r="EYI2" s="723"/>
      <c r="EYK2" s="723"/>
      <c r="EYM2" s="723"/>
      <c r="EYO2" s="723"/>
      <c r="EYQ2" s="723"/>
      <c r="EYS2" s="723"/>
      <c r="EYU2" s="723"/>
      <c r="EYW2" s="723"/>
      <c r="EYY2" s="723"/>
      <c r="EZA2" s="723"/>
      <c r="EZC2" s="723"/>
      <c r="EZE2" s="723"/>
      <c r="EZG2" s="723"/>
      <c r="EZI2" s="723"/>
      <c r="EZK2" s="723"/>
      <c r="EZM2" s="723"/>
      <c r="EZO2" s="723"/>
      <c r="EZQ2" s="723"/>
      <c r="EZS2" s="723"/>
      <c r="EZU2" s="723"/>
      <c r="EZW2" s="723"/>
      <c r="EZY2" s="723"/>
      <c r="FAA2" s="723"/>
      <c r="FAC2" s="723"/>
      <c r="FAE2" s="723"/>
      <c r="FAG2" s="723"/>
      <c r="FAI2" s="723"/>
      <c r="FAK2" s="723"/>
      <c r="FAM2" s="723"/>
      <c r="FAO2" s="723"/>
      <c r="FAQ2" s="723"/>
      <c r="FAS2" s="723"/>
      <c r="FAU2" s="723"/>
      <c r="FAW2" s="723"/>
      <c r="FAY2" s="723"/>
      <c r="FBA2" s="723"/>
      <c r="FBC2" s="723"/>
      <c r="FBE2" s="723"/>
      <c r="FBG2" s="723"/>
      <c r="FBI2" s="723"/>
      <c r="FBK2" s="723"/>
      <c r="FBM2" s="723"/>
      <c r="FBO2" s="723"/>
      <c r="FBQ2" s="723"/>
      <c r="FBS2" s="723"/>
      <c r="FBU2" s="723"/>
      <c r="FBW2" s="723"/>
      <c r="FBY2" s="723"/>
      <c r="FCA2" s="723"/>
      <c r="FCC2" s="723"/>
      <c r="FCE2" s="723"/>
      <c r="FCG2" s="723"/>
      <c r="FCI2" s="723"/>
      <c r="FCK2" s="723"/>
      <c r="FCM2" s="723"/>
      <c r="FCO2" s="723"/>
      <c r="FCQ2" s="723"/>
      <c r="FCS2" s="723"/>
      <c r="FCU2" s="723"/>
      <c r="FCW2" s="723"/>
      <c r="FCY2" s="723"/>
      <c r="FDA2" s="723"/>
      <c r="FDC2" s="723"/>
      <c r="FDE2" s="723"/>
      <c r="FDG2" s="723"/>
      <c r="FDI2" s="723"/>
      <c r="FDK2" s="723"/>
      <c r="FDM2" s="723"/>
      <c r="FDO2" s="723"/>
      <c r="FDQ2" s="723"/>
      <c r="FDS2" s="723"/>
      <c r="FDU2" s="723"/>
      <c r="FDW2" s="723"/>
      <c r="FDY2" s="723"/>
      <c r="FEA2" s="723"/>
      <c r="FEC2" s="723"/>
      <c r="FEE2" s="723"/>
      <c r="FEG2" s="723"/>
      <c r="FEI2" s="723"/>
      <c r="FEK2" s="723"/>
      <c r="FEM2" s="723"/>
      <c r="FEO2" s="723"/>
      <c r="FEQ2" s="723"/>
      <c r="FES2" s="723"/>
      <c r="FEU2" s="723"/>
      <c r="FEW2" s="723"/>
      <c r="FEY2" s="723"/>
      <c r="FFA2" s="723"/>
      <c r="FFC2" s="723"/>
      <c r="FFE2" s="723"/>
      <c r="FFG2" s="723"/>
      <c r="FFI2" s="723"/>
      <c r="FFK2" s="723"/>
      <c r="FFM2" s="723"/>
      <c r="FFO2" s="723"/>
      <c r="FFQ2" s="723"/>
      <c r="FFS2" s="723"/>
      <c r="FFU2" s="723"/>
      <c r="FFW2" s="723"/>
      <c r="FFY2" s="723"/>
      <c r="FGA2" s="723"/>
      <c r="FGC2" s="723"/>
      <c r="FGE2" s="723"/>
      <c r="FGG2" s="723"/>
      <c r="FGI2" s="723"/>
      <c r="FGK2" s="723"/>
      <c r="FGM2" s="723"/>
      <c r="FGO2" s="723"/>
      <c r="FGQ2" s="723"/>
      <c r="FGS2" s="723"/>
      <c r="FGU2" s="723"/>
      <c r="FGW2" s="723"/>
      <c r="FGY2" s="723"/>
      <c r="FHA2" s="723"/>
      <c r="FHC2" s="723"/>
      <c r="FHE2" s="723"/>
      <c r="FHG2" s="723"/>
      <c r="FHI2" s="723"/>
      <c r="FHK2" s="723"/>
      <c r="FHM2" s="723"/>
      <c r="FHO2" s="723"/>
      <c r="FHQ2" s="723"/>
      <c r="FHS2" s="723"/>
      <c r="FHU2" s="723"/>
      <c r="FHW2" s="723"/>
      <c r="FHY2" s="723"/>
      <c r="FIA2" s="723"/>
      <c r="FIC2" s="723"/>
      <c r="FIE2" s="723"/>
      <c r="FIG2" s="723"/>
      <c r="FII2" s="723"/>
      <c r="FIK2" s="723"/>
      <c r="FIM2" s="723"/>
      <c r="FIO2" s="723"/>
      <c r="FIQ2" s="723"/>
      <c r="FIS2" s="723"/>
      <c r="FIU2" s="723"/>
      <c r="FIW2" s="723"/>
      <c r="FIY2" s="723"/>
      <c r="FJA2" s="723"/>
      <c r="FJC2" s="723"/>
      <c r="FJE2" s="723"/>
      <c r="FJG2" s="723"/>
      <c r="FJI2" s="723"/>
      <c r="FJK2" s="723"/>
      <c r="FJM2" s="723"/>
      <c r="FJO2" s="723"/>
      <c r="FJQ2" s="723"/>
      <c r="FJS2" s="723"/>
      <c r="FJU2" s="723"/>
      <c r="FJW2" s="723"/>
      <c r="FJY2" s="723"/>
      <c r="FKA2" s="723"/>
      <c r="FKC2" s="723"/>
      <c r="FKE2" s="723"/>
      <c r="FKG2" s="723"/>
      <c r="FKI2" s="723"/>
      <c r="FKK2" s="723"/>
      <c r="FKM2" s="723"/>
      <c r="FKO2" s="723"/>
      <c r="FKQ2" s="723"/>
      <c r="FKS2" s="723"/>
      <c r="FKU2" s="723"/>
      <c r="FKW2" s="723"/>
      <c r="FKY2" s="723"/>
      <c r="FLA2" s="723"/>
      <c r="FLC2" s="723"/>
      <c r="FLE2" s="723"/>
      <c r="FLG2" s="723"/>
      <c r="FLI2" s="723"/>
      <c r="FLK2" s="723"/>
      <c r="FLM2" s="723"/>
      <c r="FLO2" s="723"/>
      <c r="FLQ2" s="723"/>
      <c r="FLS2" s="723"/>
      <c r="FLU2" s="723"/>
      <c r="FLW2" s="723"/>
      <c r="FLY2" s="723"/>
      <c r="FMA2" s="723"/>
      <c r="FMC2" s="723"/>
      <c r="FME2" s="723"/>
      <c r="FMG2" s="723"/>
      <c r="FMI2" s="723"/>
      <c r="FMK2" s="723"/>
      <c r="FMM2" s="723"/>
      <c r="FMO2" s="723"/>
      <c r="FMQ2" s="723"/>
      <c r="FMS2" s="723"/>
      <c r="FMU2" s="723"/>
      <c r="FMW2" s="723"/>
      <c r="FMY2" s="723"/>
      <c r="FNA2" s="723"/>
      <c r="FNC2" s="723"/>
      <c r="FNE2" s="723"/>
      <c r="FNG2" s="723"/>
      <c r="FNI2" s="723"/>
      <c r="FNK2" s="723"/>
      <c r="FNM2" s="723"/>
      <c r="FNO2" s="723"/>
      <c r="FNQ2" s="723"/>
      <c r="FNS2" s="723"/>
      <c r="FNU2" s="723"/>
      <c r="FNW2" s="723"/>
      <c r="FNY2" s="723"/>
      <c r="FOA2" s="723"/>
      <c r="FOC2" s="723"/>
      <c r="FOE2" s="723"/>
      <c r="FOG2" s="723"/>
      <c r="FOI2" s="723"/>
      <c r="FOK2" s="723"/>
      <c r="FOM2" s="723"/>
      <c r="FOO2" s="723"/>
      <c r="FOQ2" s="723"/>
      <c r="FOS2" s="723"/>
      <c r="FOU2" s="723"/>
      <c r="FOW2" s="723"/>
      <c r="FOY2" s="723"/>
      <c r="FPA2" s="723"/>
      <c r="FPC2" s="723"/>
      <c r="FPE2" s="723"/>
      <c r="FPG2" s="723"/>
      <c r="FPI2" s="723"/>
      <c r="FPK2" s="723"/>
      <c r="FPM2" s="723"/>
      <c r="FPO2" s="723"/>
      <c r="FPQ2" s="723"/>
      <c r="FPS2" s="723"/>
      <c r="FPU2" s="723"/>
      <c r="FPW2" s="723"/>
      <c r="FPY2" s="723"/>
      <c r="FQA2" s="723"/>
      <c r="FQC2" s="723"/>
      <c r="FQE2" s="723"/>
      <c r="FQG2" s="723"/>
      <c r="FQI2" s="723"/>
      <c r="FQK2" s="723"/>
      <c r="FQM2" s="723"/>
      <c r="FQO2" s="723"/>
      <c r="FQQ2" s="723"/>
      <c r="FQS2" s="723"/>
      <c r="FQU2" s="723"/>
      <c r="FQW2" s="723"/>
      <c r="FQY2" s="723"/>
      <c r="FRA2" s="723"/>
      <c r="FRC2" s="723"/>
      <c r="FRE2" s="723"/>
      <c r="FRG2" s="723"/>
      <c r="FRI2" s="723"/>
      <c r="FRK2" s="723"/>
      <c r="FRM2" s="723"/>
      <c r="FRO2" s="723"/>
      <c r="FRQ2" s="723"/>
      <c r="FRS2" s="723"/>
      <c r="FRU2" s="723"/>
      <c r="FRW2" s="723"/>
      <c r="FRY2" s="723"/>
      <c r="FSA2" s="723"/>
      <c r="FSC2" s="723"/>
      <c r="FSE2" s="723"/>
      <c r="FSG2" s="723"/>
      <c r="FSI2" s="723"/>
      <c r="FSK2" s="723"/>
      <c r="FSM2" s="723"/>
      <c r="FSO2" s="723"/>
      <c r="FSQ2" s="723"/>
      <c r="FSS2" s="723"/>
      <c r="FSU2" s="723"/>
      <c r="FSW2" s="723"/>
      <c r="FSY2" s="723"/>
      <c r="FTA2" s="723"/>
      <c r="FTC2" s="723"/>
      <c r="FTE2" s="723"/>
      <c r="FTG2" s="723"/>
      <c r="FTI2" s="723"/>
      <c r="FTK2" s="723"/>
      <c r="FTM2" s="723"/>
      <c r="FTO2" s="723"/>
      <c r="FTQ2" s="723"/>
      <c r="FTS2" s="723"/>
      <c r="FTU2" s="723"/>
      <c r="FTW2" s="723"/>
      <c r="FTY2" s="723"/>
      <c r="FUA2" s="723"/>
      <c r="FUC2" s="723"/>
      <c r="FUE2" s="723"/>
      <c r="FUG2" s="723"/>
      <c r="FUI2" s="723"/>
      <c r="FUK2" s="723"/>
      <c r="FUM2" s="723"/>
      <c r="FUO2" s="723"/>
      <c r="FUQ2" s="723"/>
      <c r="FUS2" s="723"/>
      <c r="FUU2" s="723"/>
      <c r="FUW2" s="723"/>
      <c r="FUY2" s="723"/>
      <c r="FVA2" s="723"/>
      <c r="FVC2" s="723"/>
      <c r="FVE2" s="723"/>
      <c r="FVG2" s="723"/>
      <c r="FVI2" s="723"/>
      <c r="FVK2" s="723"/>
      <c r="FVM2" s="723"/>
      <c r="FVO2" s="723"/>
      <c r="FVQ2" s="723"/>
      <c r="FVS2" s="723"/>
      <c r="FVU2" s="723"/>
      <c r="FVW2" s="723"/>
      <c r="FVY2" s="723"/>
      <c r="FWA2" s="723"/>
      <c r="FWC2" s="723"/>
      <c r="FWE2" s="723"/>
      <c r="FWG2" s="723"/>
      <c r="FWI2" s="723"/>
      <c r="FWK2" s="723"/>
      <c r="FWM2" s="723"/>
      <c r="FWO2" s="723"/>
      <c r="FWQ2" s="723"/>
      <c r="FWS2" s="723"/>
      <c r="FWU2" s="723"/>
      <c r="FWW2" s="723"/>
      <c r="FWY2" s="723"/>
      <c r="FXA2" s="723"/>
      <c r="FXC2" s="723"/>
      <c r="FXE2" s="723"/>
      <c r="FXG2" s="723"/>
      <c r="FXI2" s="723"/>
      <c r="FXK2" s="723"/>
      <c r="FXM2" s="723"/>
      <c r="FXO2" s="723"/>
      <c r="FXQ2" s="723"/>
      <c r="FXS2" s="723"/>
      <c r="FXU2" s="723"/>
      <c r="FXW2" s="723"/>
      <c r="FXY2" s="723"/>
      <c r="FYA2" s="723"/>
      <c r="FYC2" s="723"/>
      <c r="FYE2" s="723"/>
      <c r="FYG2" s="723"/>
      <c r="FYI2" s="723"/>
      <c r="FYK2" s="723"/>
      <c r="FYM2" s="723"/>
      <c r="FYO2" s="723"/>
      <c r="FYQ2" s="723"/>
      <c r="FYS2" s="723"/>
      <c r="FYU2" s="723"/>
      <c r="FYW2" s="723"/>
      <c r="FYY2" s="723"/>
      <c r="FZA2" s="723"/>
      <c r="FZC2" s="723"/>
      <c r="FZE2" s="723"/>
      <c r="FZG2" s="723"/>
      <c r="FZI2" s="723"/>
      <c r="FZK2" s="723"/>
      <c r="FZM2" s="723"/>
      <c r="FZO2" s="723"/>
      <c r="FZQ2" s="723"/>
      <c r="FZS2" s="723"/>
      <c r="FZU2" s="723"/>
      <c r="FZW2" s="723"/>
      <c r="FZY2" s="723"/>
      <c r="GAA2" s="723"/>
      <c r="GAC2" s="723"/>
      <c r="GAE2" s="723"/>
      <c r="GAG2" s="723"/>
      <c r="GAI2" s="723"/>
      <c r="GAK2" s="723"/>
      <c r="GAM2" s="723"/>
      <c r="GAO2" s="723"/>
      <c r="GAQ2" s="723"/>
      <c r="GAS2" s="723"/>
      <c r="GAU2" s="723"/>
      <c r="GAW2" s="723"/>
      <c r="GAY2" s="723"/>
      <c r="GBA2" s="723"/>
      <c r="GBC2" s="723"/>
      <c r="GBE2" s="723"/>
      <c r="GBG2" s="723"/>
      <c r="GBI2" s="723"/>
      <c r="GBK2" s="723"/>
      <c r="GBM2" s="723"/>
      <c r="GBO2" s="723"/>
      <c r="GBQ2" s="723"/>
      <c r="GBS2" s="723"/>
      <c r="GBU2" s="723"/>
      <c r="GBW2" s="723"/>
      <c r="GBY2" s="723"/>
      <c r="GCA2" s="723"/>
      <c r="GCC2" s="723"/>
      <c r="GCE2" s="723"/>
      <c r="GCG2" s="723"/>
      <c r="GCI2" s="723"/>
      <c r="GCK2" s="723"/>
      <c r="GCM2" s="723"/>
      <c r="GCO2" s="723"/>
      <c r="GCQ2" s="723"/>
      <c r="GCS2" s="723"/>
      <c r="GCU2" s="723"/>
      <c r="GCW2" s="723"/>
      <c r="GCY2" s="723"/>
      <c r="GDA2" s="723"/>
      <c r="GDC2" s="723"/>
      <c r="GDE2" s="723"/>
      <c r="GDG2" s="723"/>
      <c r="GDI2" s="723"/>
      <c r="GDK2" s="723"/>
      <c r="GDM2" s="723"/>
      <c r="GDO2" s="723"/>
      <c r="GDQ2" s="723"/>
      <c r="GDS2" s="723"/>
      <c r="GDU2" s="723"/>
      <c r="GDW2" s="723"/>
      <c r="GDY2" s="723"/>
      <c r="GEA2" s="723"/>
      <c r="GEC2" s="723"/>
      <c r="GEE2" s="723"/>
      <c r="GEG2" s="723"/>
      <c r="GEI2" s="723"/>
      <c r="GEK2" s="723"/>
      <c r="GEM2" s="723"/>
      <c r="GEO2" s="723"/>
      <c r="GEQ2" s="723"/>
      <c r="GES2" s="723"/>
      <c r="GEU2" s="723"/>
      <c r="GEW2" s="723"/>
      <c r="GEY2" s="723"/>
      <c r="GFA2" s="723"/>
      <c r="GFC2" s="723"/>
      <c r="GFE2" s="723"/>
      <c r="GFG2" s="723"/>
      <c r="GFI2" s="723"/>
      <c r="GFK2" s="723"/>
      <c r="GFM2" s="723"/>
      <c r="GFO2" s="723"/>
      <c r="GFQ2" s="723"/>
      <c r="GFS2" s="723"/>
      <c r="GFU2" s="723"/>
      <c r="GFW2" s="723"/>
      <c r="GFY2" s="723"/>
      <c r="GGA2" s="723"/>
      <c r="GGC2" s="723"/>
      <c r="GGE2" s="723"/>
      <c r="GGG2" s="723"/>
      <c r="GGI2" s="723"/>
      <c r="GGK2" s="723"/>
      <c r="GGM2" s="723"/>
      <c r="GGO2" s="723"/>
      <c r="GGQ2" s="723"/>
      <c r="GGS2" s="723"/>
      <c r="GGU2" s="723"/>
      <c r="GGW2" s="723"/>
      <c r="GGY2" s="723"/>
      <c r="GHA2" s="723"/>
      <c r="GHC2" s="723"/>
      <c r="GHE2" s="723"/>
      <c r="GHG2" s="723"/>
      <c r="GHI2" s="723"/>
      <c r="GHK2" s="723"/>
      <c r="GHM2" s="723"/>
      <c r="GHO2" s="723"/>
      <c r="GHQ2" s="723"/>
      <c r="GHS2" s="723"/>
      <c r="GHU2" s="723"/>
      <c r="GHW2" s="723"/>
      <c r="GHY2" s="723"/>
      <c r="GIA2" s="723"/>
      <c r="GIC2" s="723"/>
      <c r="GIE2" s="723"/>
      <c r="GIG2" s="723"/>
      <c r="GII2" s="723"/>
      <c r="GIK2" s="723"/>
      <c r="GIM2" s="723"/>
      <c r="GIO2" s="723"/>
      <c r="GIQ2" s="723"/>
      <c r="GIS2" s="723"/>
      <c r="GIU2" s="723"/>
      <c r="GIW2" s="723"/>
      <c r="GIY2" s="723"/>
      <c r="GJA2" s="723"/>
      <c r="GJC2" s="723"/>
      <c r="GJE2" s="723"/>
      <c r="GJG2" s="723"/>
      <c r="GJI2" s="723"/>
      <c r="GJK2" s="723"/>
      <c r="GJM2" s="723"/>
      <c r="GJO2" s="723"/>
      <c r="GJQ2" s="723"/>
      <c r="GJS2" s="723"/>
      <c r="GJU2" s="723"/>
      <c r="GJW2" s="723"/>
      <c r="GJY2" s="723"/>
      <c r="GKA2" s="723"/>
      <c r="GKC2" s="723"/>
      <c r="GKE2" s="723"/>
      <c r="GKG2" s="723"/>
      <c r="GKI2" s="723"/>
      <c r="GKK2" s="723"/>
      <c r="GKM2" s="723"/>
      <c r="GKO2" s="723"/>
      <c r="GKQ2" s="723"/>
      <c r="GKS2" s="723"/>
      <c r="GKU2" s="723"/>
      <c r="GKW2" s="723"/>
      <c r="GKY2" s="723"/>
      <c r="GLA2" s="723"/>
      <c r="GLC2" s="723"/>
      <c r="GLE2" s="723"/>
      <c r="GLG2" s="723"/>
      <c r="GLI2" s="723"/>
      <c r="GLK2" s="723"/>
      <c r="GLM2" s="723"/>
      <c r="GLO2" s="723"/>
      <c r="GLQ2" s="723"/>
      <c r="GLS2" s="723"/>
      <c r="GLU2" s="723"/>
      <c r="GLW2" s="723"/>
      <c r="GLY2" s="723"/>
      <c r="GMA2" s="723"/>
      <c r="GMC2" s="723"/>
      <c r="GME2" s="723"/>
      <c r="GMG2" s="723"/>
      <c r="GMI2" s="723"/>
      <c r="GMK2" s="723"/>
      <c r="GMM2" s="723"/>
      <c r="GMO2" s="723"/>
      <c r="GMQ2" s="723"/>
      <c r="GMS2" s="723"/>
      <c r="GMU2" s="723"/>
      <c r="GMW2" s="723"/>
      <c r="GMY2" s="723"/>
      <c r="GNA2" s="723"/>
      <c r="GNC2" s="723"/>
      <c r="GNE2" s="723"/>
      <c r="GNG2" s="723"/>
      <c r="GNI2" s="723"/>
      <c r="GNK2" s="723"/>
      <c r="GNM2" s="723"/>
      <c r="GNO2" s="723"/>
      <c r="GNQ2" s="723"/>
      <c r="GNS2" s="723"/>
      <c r="GNU2" s="723"/>
      <c r="GNW2" s="723"/>
      <c r="GNY2" s="723"/>
      <c r="GOA2" s="723"/>
      <c r="GOC2" s="723"/>
      <c r="GOE2" s="723"/>
      <c r="GOG2" s="723"/>
      <c r="GOI2" s="723"/>
      <c r="GOK2" s="723"/>
      <c r="GOM2" s="723"/>
      <c r="GOO2" s="723"/>
      <c r="GOQ2" s="723"/>
      <c r="GOS2" s="723"/>
      <c r="GOU2" s="723"/>
      <c r="GOW2" s="723"/>
      <c r="GOY2" s="723"/>
      <c r="GPA2" s="723"/>
      <c r="GPC2" s="723"/>
      <c r="GPE2" s="723"/>
      <c r="GPG2" s="723"/>
      <c r="GPI2" s="723"/>
      <c r="GPK2" s="723"/>
      <c r="GPM2" s="723"/>
      <c r="GPO2" s="723"/>
      <c r="GPQ2" s="723"/>
      <c r="GPS2" s="723"/>
      <c r="GPU2" s="723"/>
      <c r="GPW2" s="723"/>
      <c r="GPY2" s="723"/>
      <c r="GQA2" s="723"/>
      <c r="GQC2" s="723"/>
      <c r="GQE2" s="723"/>
      <c r="GQG2" s="723"/>
      <c r="GQI2" s="723"/>
      <c r="GQK2" s="723"/>
      <c r="GQM2" s="723"/>
      <c r="GQO2" s="723"/>
      <c r="GQQ2" s="723"/>
      <c r="GQS2" s="723"/>
      <c r="GQU2" s="723"/>
      <c r="GQW2" s="723"/>
      <c r="GQY2" s="723"/>
      <c r="GRA2" s="723"/>
      <c r="GRC2" s="723"/>
      <c r="GRE2" s="723"/>
      <c r="GRG2" s="723"/>
      <c r="GRI2" s="723"/>
      <c r="GRK2" s="723"/>
      <c r="GRM2" s="723"/>
      <c r="GRO2" s="723"/>
      <c r="GRQ2" s="723"/>
      <c r="GRS2" s="723"/>
      <c r="GRU2" s="723"/>
      <c r="GRW2" s="723"/>
      <c r="GRY2" s="723"/>
      <c r="GSA2" s="723"/>
      <c r="GSC2" s="723"/>
      <c r="GSE2" s="723"/>
      <c r="GSG2" s="723"/>
      <c r="GSI2" s="723"/>
      <c r="GSK2" s="723"/>
      <c r="GSM2" s="723"/>
      <c r="GSO2" s="723"/>
      <c r="GSQ2" s="723"/>
      <c r="GSS2" s="723"/>
      <c r="GSU2" s="723"/>
      <c r="GSW2" s="723"/>
      <c r="GSY2" s="723"/>
      <c r="GTA2" s="723"/>
      <c r="GTC2" s="723"/>
      <c r="GTE2" s="723"/>
      <c r="GTG2" s="723"/>
      <c r="GTI2" s="723"/>
      <c r="GTK2" s="723"/>
      <c r="GTM2" s="723"/>
      <c r="GTO2" s="723"/>
      <c r="GTQ2" s="723"/>
      <c r="GTS2" s="723"/>
      <c r="GTU2" s="723"/>
      <c r="GTW2" s="723"/>
      <c r="GTY2" s="723"/>
      <c r="GUA2" s="723"/>
      <c r="GUC2" s="723"/>
      <c r="GUE2" s="723"/>
      <c r="GUG2" s="723"/>
      <c r="GUI2" s="723"/>
      <c r="GUK2" s="723"/>
      <c r="GUM2" s="723"/>
      <c r="GUO2" s="723"/>
      <c r="GUQ2" s="723"/>
      <c r="GUS2" s="723"/>
      <c r="GUU2" s="723"/>
      <c r="GUW2" s="723"/>
      <c r="GUY2" s="723"/>
      <c r="GVA2" s="723"/>
      <c r="GVC2" s="723"/>
      <c r="GVE2" s="723"/>
      <c r="GVG2" s="723"/>
      <c r="GVI2" s="723"/>
      <c r="GVK2" s="723"/>
      <c r="GVM2" s="723"/>
      <c r="GVO2" s="723"/>
      <c r="GVQ2" s="723"/>
      <c r="GVS2" s="723"/>
      <c r="GVU2" s="723"/>
      <c r="GVW2" s="723"/>
      <c r="GVY2" s="723"/>
      <c r="GWA2" s="723"/>
      <c r="GWC2" s="723"/>
      <c r="GWE2" s="723"/>
      <c r="GWG2" s="723"/>
      <c r="GWI2" s="723"/>
      <c r="GWK2" s="723"/>
      <c r="GWM2" s="723"/>
      <c r="GWO2" s="723"/>
      <c r="GWQ2" s="723"/>
      <c r="GWS2" s="723"/>
      <c r="GWU2" s="723"/>
      <c r="GWW2" s="723"/>
      <c r="GWY2" s="723"/>
      <c r="GXA2" s="723"/>
      <c r="GXC2" s="723"/>
      <c r="GXE2" s="723"/>
      <c r="GXG2" s="723"/>
      <c r="GXI2" s="723"/>
      <c r="GXK2" s="723"/>
      <c r="GXM2" s="723"/>
      <c r="GXO2" s="723"/>
      <c r="GXQ2" s="723"/>
      <c r="GXS2" s="723"/>
      <c r="GXU2" s="723"/>
      <c r="GXW2" s="723"/>
      <c r="GXY2" s="723"/>
      <c r="GYA2" s="723"/>
      <c r="GYC2" s="723"/>
      <c r="GYE2" s="723"/>
      <c r="GYG2" s="723"/>
      <c r="GYI2" s="723"/>
      <c r="GYK2" s="723"/>
      <c r="GYM2" s="723"/>
      <c r="GYO2" s="723"/>
      <c r="GYQ2" s="723"/>
      <c r="GYS2" s="723"/>
      <c r="GYU2" s="723"/>
      <c r="GYW2" s="723"/>
      <c r="GYY2" s="723"/>
      <c r="GZA2" s="723"/>
      <c r="GZC2" s="723"/>
      <c r="GZE2" s="723"/>
      <c r="GZG2" s="723"/>
      <c r="GZI2" s="723"/>
      <c r="GZK2" s="723"/>
      <c r="GZM2" s="723"/>
      <c r="GZO2" s="723"/>
      <c r="GZQ2" s="723"/>
      <c r="GZS2" s="723"/>
      <c r="GZU2" s="723"/>
      <c r="GZW2" s="723"/>
      <c r="GZY2" s="723"/>
      <c r="HAA2" s="723"/>
      <c r="HAC2" s="723"/>
      <c r="HAE2" s="723"/>
      <c r="HAG2" s="723"/>
      <c r="HAI2" s="723"/>
      <c r="HAK2" s="723"/>
      <c r="HAM2" s="723"/>
      <c r="HAO2" s="723"/>
      <c r="HAQ2" s="723"/>
      <c r="HAS2" s="723"/>
      <c r="HAU2" s="723"/>
      <c r="HAW2" s="723"/>
      <c r="HAY2" s="723"/>
      <c r="HBA2" s="723"/>
      <c r="HBC2" s="723"/>
      <c r="HBE2" s="723"/>
      <c r="HBG2" s="723"/>
      <c r="HBI2" s="723"/>
      <c r="HBK2" s="723"/>
      <c r="HBM2" s="723"/>
      <c r="HBO2" s="723"/>
      <c r="HBQ2" s="723"/>
      <c r="HBS2" s="723"/>
      <c r="HBU2" s="723"/>
      <c r="HBW2" s="723"/>
      <c r="HBY2" s="723"/>
      <c r="HCA2" s="723"/>
      <c r="HCC2" s="723"/>
      <c r="HCE2" s="723"/>
      <c r="HCG2" s="723"/>
      <c r="HCI2" s="723"/>
      <c r="HCK2" s="723"/>
      <c r="HCM2" s="723"/>
      <c r="HCO2" s="723"/>
      <c r="HCQ2" s="723"/>
      <c r="HCS2" s="723"/>
      <c r="HCU2" s="723"/>
      <c r="HCW2" s="723"/>
      <c r="HCY2" s="723"/>
      <c r="HDA2" s="723"/>
      <c r="HDC2" s="723"/>
      <c r="HDE2" s="723"/>
      <c r="HDG2" s="723"/>
      <c r="HDI2" s="723"/>
      <c r="HDK2" s="723"/>
      <c r="HDM2" s="723"/>
      <c r="HDO2" s="723"/>
      <c r="HDQ2" s="723"/>
      <c r="HDS2" s="723"/>
      <c r="HDU2" s="723"/>
      <c r="HDW2" s="723"/>
      <c r="HDY2" s="723"/>
      <c r="HEA2" s="723"/>
      <c r="HEC2" s="723"/>
      <c r="HEE2" s="723"/>
      <c r="HEG2" s="723"/>
      <c r="HEI2" s="723"/>
      <c r="HEK2" s="723"/>
      <c r="HEM2" s="723"/>
      <c r="HEO2" s="723"/>
      <c r="HEQ2" s="723"/>
      <c r="HES2" s="723"/>
      <c r="HEU2" s="723"/>
      <c r="HEW2" s="723"/>
      <c r="HEY2" s="723"/>
      <c r="HFA2" s="723"/>
      <c r="HFC2" s="723"/>
      <c r="HFE2" s="723"/>
      <c r="HFG2" s="723"/>
      <c r="HFI2" s="723"/>
      <c r="HFK2" s="723"/>
      <c r="HFM2" s="723"/>
      <c r="HFO2" s="723"/>
      <c r="HFQ2" s="723"/>
      <c r="HFS2" s="723"/>
      <c r="HFU2" s="723"/>
      <c r="HFW2" s="723"/>
      <c r="HFY2" s="723"/>
      <c r="HGA2" s="723"/>
      <c r="HGC2" s="723"/>
      <c r="HGE2" s="723"/>
      <c r="HGG2" s="723"/>
      <c r="HGI2" s="723"/>
      <c r="HGK2" s="723"/>
      <c r="HGM2" s="723"/>
      <c r="HGO2" s="723"/>
      <c r="HGQ2" s="723"/>
      <c r="HGS2" s="723"/>
      <c r="HGU2" s="723"/>
      <c r="HGW2" s="723"/>
      <c r="HGY2" s="723"/>
      <c r="HHA2" s="723"/>
      <c r="HHC2" s="723"/>
      <c r="HHE2" s="723"/>
      <c r="HHG2" s="723"/>
      <c r="HHI2" s="723"/>
      <c r="HHK2" s="723"/>
      <c r="HHM2" s="723"/>
      <c r="HHO2" s="723"/>
      <c r="HHQ2" s="723"/>
      <c r="HHS2" s="723"/>
      <c r="HHU2" s="723"/>
      <c r="HHW2" s="723"/>
      <c r="HHY2" s="723"/>
      <c r="HIA2" s="723"/>
      <c r="HIC2" s="723"/>
      <c r="HIE2" s="723"/>
      <c r="HIG2" s="723"/>
      <c r="HII2" s="723"/>
      <c r="HIK2" s="723"/>
      <c r="HIM2" s="723"/>
      <c r="HIO2" s="723"/>
      <c r="HIQ2" s="723"/>
      <c r="HIS2" s="723"/>
      <c r="HIU2" s="723"/>
      <c r="HIW2" s="723"/>
      <c r="HIY2" s="723"/>
      <c r="HJA2" s="723"/>
      <c r="HJC2" s="723"/>
      <c r="HJE2" s="723"/>
      <c r="HJG2" s="723"/>
      <c r="HJI2" s="723"/>
      <c r="HJK2" s="723"/>
      <c r="HJM2" s="723"/>
      <c r="HJO2" s="723"/>
      <c r="HJQ2" s="723"/>
      <c r="HJS2" s="723"/>
      <c r="HJU2" s="723"/>
      <c r="HJW2" s="723"/>
      <c r="HJY2" s="723"/>
      <c r="HKA2" s="723"/>
      <c r="HKC2" s="723"/>
      <c r="HKE2" s="723"/>
      <c r="HKG2" s="723"/>
      <c r="HKI2" s="723"/>
      <c r="HKK2" s="723"/>
      <c r="HKM2" s="723"/>
      <c r="HKO2" s="723"/>
      <c r="HKQ2" s="723"/>
      <c r="HKS2" s="723"/>
      <c r="HKU2" s="723"/>
      <c r="HKW2" s="723"/>
      <c r="HKY2" s="723"/>
      <c r="HLA2" s="723"/>
      <c r="HLC2" s="723"/>
      <c r="HLE2" s="723"/>
      <c r="HLG2" s="723"/>
      <c r="HLI2" s="723"/>
      <c r="HLK2" s="723"/>
      <c r="HLM2" s="723"/>
      <c r="HLO2" s="723"/>
      <c r="HLQ2" s="723"/>
      <c r="HLS2" s="723"/>
      <c r="HLU2" s="723"/>
      <c r="HLW2" s="723"/>
      <c r="HLY2" s="723"/>
      <c r="HMA2" s="723"/>
      <c r="HMC2" s="723"/>
      <c r="HME2" s="723"/>
      <c r="HMG2" s="723"/>
      <c r="HMI2" s="723"/>
      <c r="HMK2" s="723"/>
      <c r="HMM2" s="723"/>
      <c r="HMO2" s="723"/>
      <c r="HMQ2" s="723"/>
      <c r="HMS2" s="723"/>
      <c r="HMU2" s="723"/>
      <c r="HMW2" s="723"/>
      <c r="HMY2" s="723"/>
      <c r="HNA2" s="723"/>
      <c r="HNC2" s="723"/>
      <c r="HNE2" s="723"/>
      <c r="HNG2" s="723"/>
      <c r="HNI2" s="723"/>
      <c r="HNK2" s="723"/>
      <c r="HNM2" s="723"/>
      <c r="HNO2" s="723"/>
      <c r="HNQ2" s="723"/>
      <c r="HNS2" s="723"/>
      <c r="HNU2" s="723"/>
      <c r="HNW2" s="723"/>
      <c r="HNY2" s="723"/>
      <c r="HOA2" s="723"/>
      <c r="HOC2" s="723"/>
      <c r="HOE2" s="723"/>
      <c r="HOG2" s="723"/>
      <c r="HOI2" s="723"/>
      <c r="HOK2" s="723"/>
      <c r="HOM2" s="723"/>
      <c r="HOO2" s="723"/>
      <c r="HOQ2" s="723"/>
      <c r="HOS2" s="723"/>
      <c r="HOU2" s="723"/>
      <c r="HOW2" s="723"/>
      <c r="HOY2" s="723"/>
      <c r="HPA2" s="723"/>
      <c r="HPC2" s="723"/>
      <c r="HPE2" s="723"/>
      <c r="HPG2" s="723"/>
      <c r="HPI2" s="723"/>
      <c r="HPK2" s="723"/>
      <c r="HPM2" s="723"/>
      <c r="HPO2" s="723"/>
      <c r="HPQ2" s="723"/>
      <c r="HPS2" s="723"/>
      <c r="HPU2" s="723"/>
      <c r="HPW2" s="723"/>
      <c r="HPY2" s="723"/>
      <c r="HQA2" s="723"/>
      <c r="HQC2" s="723"/>
      <c r="HQE2" s="723"/>
      <c r="HQG2" s="723"/>
      <c r="HQI2" s="723"/>
      <c r="HQK2" s="723"/>
      <c r="HQM2" s="723"/>
      <c r="HQO2" s="723"/>
      <c r="HQQ2" s="723"/>
      <c r="HQS2" s="723"/>
      <c r="HQU2" s="723"/>
      <c r="HQW2" s="723"/>
      <c r="HQY2" s="723"/>
      <c r="HRA2" s="723"/>
      <c r="HRC2" s="723"/>
      <c r="HRE2" s="723"/>
      <c r="HRG2" s="723"/>
      <c r="HRI2" s="723"/>
      <c r="HRK2" s="723"/>
      <c r="HRM2" s="723"/>
      <c r="HRO2" s="723"/>
      <c r="HRQ2" s="723"/>
      <c r="HRS2" s="723"/>
      <c r="HRU2" s="723"/>
      <c r="HRW2" s="723"/>
      <c r="HRY2" s="723"/>
      <c r="HSA2" s="723"/>
      <c r="HSC2" s="723"/>
      <c r="HSE2" s="723"/>
      <c r="HSG2" s="723"/>
      <c r="HSI2" s="723"/>
      <c r="HSK2" s="723"/>
      <c r="HSM2" s="723"/>
      <c r="HSO2" s="723"/>
      <c r="HSQ2" s="723"/>
      <c r="HSS2" s="723"/>
      <c r="HSU2" s="723"/>
      <c r="HSW2" s="723"/>
      <c r="HSY2" s="723"/>
      <c r="HTA2" s="723"/>
      <c r="HTC2" s="723"/>
      <c r="HTE2" s="723"/>
      <c r="HTG2" s="723"/>
      <c r="HTI2" s="723"/>
      <c r="HTK2" s="723"/>
      <c r="HTM2" s="723"/>
      <c r="HTO2" s="723"/>
      <c r="HTQ2" s="723"/>
      <c r="HTS2" s="723"/>
      <c r="HTU2" s="723"/>
      <c r="HTW2" s="723"/>
      <c r="HTY2" s="723"/>
      <c r="HUA2" s="723"/>
      <c r="HUC2" s="723"/>
      <c r="HUE2" s="723"/>
      <c r="HUG2" s="723"/>
      <c r="HUI2" s="723"/>
      <c r="HUK2" s="723"/>
      <c r="HUM2" s="723"/>
      <c r="HUO2" s="723"/>
      <c r="HUQ2" s="723"/>
      <c r="HUS2" s="723"/>
      <c r="HUU2" s="723"/>
      <c r="HUW2" s="723"/>
      <c r="HUY2" s="723"/>
      <c r="HVA2" s="723"/>
      <c r="HVC2" s="723"/>
      <c r="HVE2" s="723"/>
      <c r="HVG2" s="723"/>
      <c r="HVI2" s="723"/>
      <c r="HVK2" s="723"/>
      <c r="HVM2" s="723"/>
      <c r="HVO2" s="723"/>
      <c r="HVQ2" s="723"/>
      <c r="HVS2" s="723"/>
      <c r="HVU2" s="723"/>
      <c r="HVW2" s="723"/>
      <c r="HVY2" s="723"/>
      <c r="HWA2" s="723"/>
      <c r="HWC2" s="723"/>
      <c r="HWE2" s="723"/>
      <c r="HWG2" s="723"/>
      <c r="HWI2" s="723"/>
      <c r="HWK2" s="723"/>
      <c r="HWM2" s="723"/>
      <c r="HWO2" s="723"/>
      <c r="HWQ2" s="723"/>
      <c r="HWS2" s="723"/>
      <c r="HWU2" s="723"/>
      <c r="HWW2" s="723"/>
      <c r="HWY2" s="723"/>
      <c r="HXA2" s="723"/>
      <c r="HXC2" s="723"/>
      <c r="HXE2" s="723"/>
      <c r="HXG2" s="723"/>
      <c r="HXI2" s="723"/>
      <c r="HXK2" s="723"/>
      <c r="HXM2" s="723"/>
      <c r="HXO2" s="723"/>
      <c r="HXQ2" s="723"/>
      <c r="HXS2" s="723"/>
      <c r="HXU2" s="723"/>
      <c r="HXW2" s="723"/>
      <c r="HXY2" s="723"/>
      <c r="HYA2" s="723"/>
      <c r="HYC2" s="723"/>
      <c r="HYE2" s="723"/>
      <c r="HYG2" s="723"/>
      <c r="HYI2" s="723"/>
      <c r="HYK2" s="723"/>
      <c r="HYM2" s="723"/>
      <c r="HYO2" s="723"/>
      <c r="HYQ2" s="723"/>
      <c r="HYS2" s="723"/>
      <c r="HYU2" s="723"/>
      <c r="HYW2" s="723"/>
      <c r="HYY2" s="723"/>
      <c r="HZA2" s="723"/>
      <c r="HZC2" s="723"/>
      <c r="HZE2" s="723"/>
      <c r="HZG2" s="723"/>
      <c r="HZI2" s="723"/>
      <c r="HZK2" s="723"/>
      <c r="HZM2" s="723"/>
      <c r="HZO2" s="723"/>
      <c r="HZQ2" s="723"/>
      <c r="HZS2" s="723"/>
      <c r="HZU2" s="723"/>
      <c r="HZW2" s="723"/>
      <c r="HZY2" s="723"/>
      <c r="IAA2" s="723"/>
      <c r="IAC2" s="723"/>
      <c r="IAE2" s="723"/>
      <c r="IAG2" s="723"/>
      <c r="IAI2" s="723"/>
      <c r="IAK2" s="723"/>
      <c r="IAM2" s="723"/>
      <c r="IAO2" s="723"/>
      <c r="IAQ2" s="723"/>
      <c r="IAS2" s="723"/>
      <c r="IAU2" s="723"/>
      <c r="IAW2" s="723"/>
      <c r="IAY2" s="723"/>
      <c r="IBA2" s="723"/>
      <c r="IBC2" s="723"/>
      <c r="IBE2" s="723"/>
      <c r="IBG2" s="723"/>
      <c r="IBI2" s="723"/>
      <c r="IBK2" s="723"/>
      <c r="IBM2" s="723"/>
      <c r="IBO2" s="723"/>
      <c r="IBQ2" s="723"/>
      <c r="IBS2" s="723"/>
      <c r="IBU2" s="723"/>
      <c r="IBW2" s="723"/>
      <c r="IBY2" s="723"/>
      <c r="ICA2" s="723"/>
      <c r="ICC2" s="723"/>
      <c r="ICE2" s="723"/>
      <c r="ICG2" s="723"/>
      <c r="ICI2" s="723"/>
      <c r="ICK2" s="723"/>
      <c r="ICM2" s="723"/>
      <c r="ICO2" s="723"/>
      <c r="ICQ2" s="723"/>
      <c r="ICS2" s="723"/>
      <c r="ICU2" s="723"/>
      <c r="ICW2" s="723"/>
      <c r="ICY2" s="723"/>
      <c r="IDA2" s="723"/>
      <c r="IDC2" s="723"/>
      <c r="IDE2" s="723"/>
      <c r="IDG2" s="723"/>
      <c r="IDI2" s="723"/>
      <c r="IDK2" s="723"/>
      <c r="IDM2" s="723"/>
      <c r="IDO2" s="723"/>
      <c r="IDQ2" s="723"/>
      <c r="IDS2" s="723"/>
      <c r="IDU2" s="723"/>
      <c r="IDW2" s="723"/>
      <c r="IDY2" s="723"/>
      <c r="IEA2" s="723"/>
      <c r="IEC2" s="723"/>
      <c r="IEE2" s="723"/>
      <c r="IEG2" s="723"/>
      <c r="IEI2" s="723"/>
      <c r="IEK2" s="723"/>
      <c r="IEM2" s="723"/>
      <c r="IEO2" s="723"/>
      <c r="IEQ2" s="723"/>
      <c r="IES2" s="723"/>
      <c r="IEU2" s="723"/>
      <c r="IEW2" s="723"/>
      <c r="IEY2" s="723"/>
      <c r="IFA2" s="723"/>
      <c r="IFC2" s="723"/>
      <c r="IFE2" s="723"/>
      <c r="IFG2" s="723"/>
      <c r="IFI2" s="723"/>
      <c r="IFK2" s="723"/>
      <c r="IFM2" s="723"/>
      <c r="IFO2" s="723"/>
      <c r="IFQ2" s="723"/>
      <c r="IFS2" s="723"/>
      <c r="IFU2" s="723"/>
      <c r="IFW2" s="723"/>
      <c r="IFY2" s="723"/>
      <c r="IGA2" s="723"/>
      <c r="IGC2" s="723"/>
      <c r="IGE2" s="723"/>
      <c r="IGG2" s="723"/>
      <c r="IGI2" s="723"/>
      <c r="IGK2" s="723"/>
      <c r="IGM2" s="723"/>
      <c r="IGO2" s="723"/>
      <c r="IGQ2" s="723"/>
      <c r="IGS2" s="723"/>
      <c r="IGU2" s="723"/>
      <c r="IGW2" s="723"/>
      <c r="IGY2" s="723"/>
      <c r="IHA2" s="723"/>
      <c r="IHC2" s="723"/>
      <c r="IHE2" s="723"/>
      <c r="IHG2" s="723"/>
      <c r="IHI2" s="723"/>
      <c r="IHK2" s="723"/>
      <c r="IHM2" s="723"/>
      <c r="IHO2" s="723"/>
      <c r="IHQ2" s="723"/>
      <c r="IHS2" s="723"/>
      <c r="IHU2" s="723"/>
      <c r="IHW2" s="723"/>
      <c r="IHY2" s="723"/>
      <c r="IIA2" s="723"/>
      <c r="IIC2" s="723"/>
      <c r="IIE2" s="723"/>
      <c r="IIG2" s="723"/>
      <c r="III2" s="723"/>
      <c r="IIK2" s="723"/>
      <c r="IIM2" s="723"/>
      <c r="IIO2" s="723"/>
      <c r="IIQ2" s="723"/>
      <c r="IIS2" s="723"/>
      <c r="IIU2" s="723"/>
      <c r="IIW2" s="723"/>
      <c r="IIY2" s="723"/>
      <c r="IJA2" s="723"/>
      <c r="IJC2" s="723"/>
      <c r="IJE2" s="723"/>
      <c r="IJG2" s="723"/>
      <c r="IJI2" s="723"/>
      <c r="IJK2" s="723"/>
      <c r="IJM2" s="723"/>
      <c r="IJO2" s="723"/>
      <c r="IJQ2" s="723"/>
      <c r="IJS2" s="723"/>
      <c r="IJU2" s="723"/>
      <c r="IJW2" s="723"/>
      <c r="IJY2" s="723"/>
      <c r="IKA2" s="723"/>
      <c r="IKC2" s="723"/>
      <c r="IKE2" s="723"/>
      <c r="IKG2" s="723"/>
      <c r="IKI2" s="723"/>
      <c r="IKK2" s="723"/>
      <c r="IKM2" s="723"/>
      <c r="IKO2" s="723"/>
      <c r="IKQ2" s="723"/>
      <c r="IKS2" s="723"/>
      <c r="IKU2" s="723"/>
      <c r="IKW2" s="723"/>
      <c r="IKY2" s="723"/>
      <c r="ILA2" s="723"/>
      <c r="ILC2" s="723"/>
      <c r="ILE2" s="723"/>
      <c r="ILG2" s="723"/>
      <c r="ILI2" s="723"/>
      <c r="ILK2" s="723"/>
      <c r="ILM2" s="723"/>
      <c r="ILO2" s="723"/>
      <c r="ILQ2" s="723"/>
      <c r="ILS2" s="723"/>
      <c r="ILU2" s="723"/>
      <c r="ILW2" s="723"/>
      <c r="ILY2" s="723"/>
      <c r="IMA2" s="723"/>
      <c r="IMC2" s="723"/>
      <c r="IME2" s="723"/>
      <c r="IMG2" s="723"/>
      <c r="IMI2" s="723"/>
      <c r="IMK2" s="723"/>
      <c r="IMM2" s="723"/>
      <c r="IMO2" s="723"/>
      <c r="IMQ2" s="723"/>
      <c r="IMS2" s="723"/>
      <c r="IMU2" s="723"/>
      <c r="IMW2" s="723"/>
      <c r="IMY2" s="723"/>
      <c r="INA2" s="723"/>
      <c r="INC2" s="723"/>
      <c r="INE2" s="723"/>
      <c r="ING2" s="723"/>
      <c r="INI2" s="723"/>
      <c r="INK2" s="723"/>
      <c r="INM2" s="723"/>
      <c r="INO2" s="723"/>
      <c r="INQ2" s="723"/>
      <c r="INS2" s="723"/>
      <c r="INU2" s="723"/>
      <c r="INW2" s="723"/>
      <c r="INY2" s="723"/>
      <c r="IOA2" s="723"/>
      <c r="IOC2" s="723"/>
      <c r="IOE2" s="723"/>
      <c r="IOG2" s="723"/>
      <c r="IOI2" s="723"/>
      <c r="IOK2" s="723"/>
      <c r="IOM2" s="723"/>
      <c r="IOO2" s="723"/>
      <c r="IOQ2" s="723"/>
      <c r="IOS2" s="723"/>
      <c r="IOU2" s="723"/>
      <c r="IOW2" s="723"/>
      <c r="IOY2" s="723"/>
      <c r="IPA2" s="723"/>
      <c r="IPC2" s="723"/>
      <c r="IPE2" s="723"/>
      <c r="IPG2" s="723"/>
      <c r="IPI2" s="723"/>
      <c r="IPK2" s="723"/>
      <c r="IPM2" s="723"/>
      <c r="IPO2" s="723"/>
      <c r="IPQ2" s="723"/>
      <c r="IPS2" s="723"/>
      <c r="IPU2" s="723"/>
      <c r="IPW2" s="723"/>
      <c r="IPY2" s="723"/>
      <c r="IQA2" s="723"/>
      <c r="IQC2" s="723"/>
      <c r="IQE2" s="723"/>
      <c r="IQG2" s="723"/>
      <c r="IQI2" s="723"/>
      <c r="IQK2" s="723"/>
      <c r="IQM2" s="723"/>
      <c r="IQO2" s="723"/>
      <c r="IQQ2" s="723"/>
      <c r="IQS2" s="723"/>
      <c r="IQU2" s="723"/>
      <c r="IQW2" s="723"/>
      <c r="IQY2" s="723"/>
      <c r="IRA2" s="723"/>
      <c r="IRC2" s="723"/>
      <c r="IRE2" s="723"/>
      <c r="IRG2" s="723"/>
      <c r="IRI2" s="723"/>
      <c r="IRK2" s="723"/>
      <c r="IRM2" s="723"/>
      <c r="IRO2" s="723"/>
      <c r="IRQ2" s="723"/>
      <c r="IRS2" s="723"/>
      <c r="IRU2" s="723"/>
      <c r="IRW2" s="723"/>
      <c r="IRY2" s="723"/>
      <c r="ISA2" s="723"/>
      <c r="ISC2" s="723"/>
      <c r="ISE2" s="723"/>
      <c r="ISG2" s="723"/>
      <c r="ISI2" s="723"/>
      <c r="ISK2" s="723"/>
      <c r="ISM2" s="723"/>
      <c r="ISO2" s="723"/>
      <c r="ISQ2" s="723"/>
      <c r="ISS2" s="723"/>
      <c r="ISU2" s="723"/>
      <c r="ISW2" s="723"/>
      <c r="ISY2" s="723"/>
      <c r="ITA2" s="723"/>
      <c r="ITC2" s="723"/>
      <c r="ITE2" s="723"/>
      <c r="ITG2" s="723"/>
      <c r="ITI2" s="723"/>
      <c r="ITK2" s="723"/>
      <c r="ITM2" s="723"/>
      <c r="ITO2" s="723"/>
      <c r="ITQ2" s="723"/>
      <c r="ITS2" s="723"/>
      <c r="ITU2" s="723"/>
      <c r="ITW2" s="723"/>
      <c r="ITY2" s="723"/>
      <c r="IUA2" s="723"/>
      <c r="IUC2" s="723"/>
      <c r="IUE2" s="723"/>
      <c r="IUG2" s="723"/>
      <c r="IUI2" s="723"/>
      <c r="IUK2" s="723"/>
      <c r="IUM2" s="723"/>
      <c r="IUO2" s="723"/>
      <c r="IUQ2" s="723"/>
      <c r="IUS2" s="723"/>
      <c r="IUU2" s="723"/>
      <c r="IUW2" s="723"/>
      <c r="IUY2" s="723"/>
      <c r="IVA2" s="723"/>
      <c r="IVC2" s="723"/>
      <c r="IVE2" s="723"/>
      <c r="IVG2" s="723"/>
      <c r="IVI2" s="723"/>
      <c r="IVK2" s="723"/>
      <c r="IVM2" s="723"/>
      <c r="IVO2" s="723"/>
      <c r="IVQ2" s="723"/>
      <c r="IVS2" s="723"/>
      <c r="IVU2" s="723"/>
      <c r="IVW2" s="723"/>
      <c r="IVY2" s="723"/>
      <c r="IWA2" s="723"/>
      <c r="IWC2" s="723"/>
      <c r="IWE2" s="723"/>
      <c r="IWG2" s="723"/>
      <c r="IWI2" s="723"/>
      <c r="IWK2" s="723"/>
      <c r="IWM2" s="723"/>
      <c r="IWO2" s="723"/>
      <c r="IWQ2" s="723"/>
      <c r="IWS2" s="723"/>
      <c r="IWU2" s="723"/>
      <c r="IWW2" s="723"/>
      <c r="IWY2" s="723"/>
      <c r="IXA2" s="723"/>
      <c r="IXC2" s="723"/>
      <c r="IXE2" s="723"/>
      <c r="IXG2" s="723"/>
      <c r="IXI2" s="723"/>
      <c r="IXK2" s="723"/>
      <c r="IXM2" s="723"/>
      <c r="IXO2" s="723"/>
      <c r="IXQ2" s="723"/>
      <c r="IXS2" s="723"/>
      <c r="IXU2" s="723"/>
      <c r="IXW2" s="723"/>
      <c r="IXY2" s="723"/>
      <c r="IYA2" s="723"/>
      <c r="IYC2" s="723"/>
      <c r="IYE2" s="723"/>
      <c r="IYG2" s="723"/>
      <c r="IYI2" s="723"/>
      <c r="IYK2" s="723"/>
      <c r="IYM2" s="723"/>
      <c r="IYO2" s="723"/>
      <c r="IYQ2" s="723"/>
      <c r="IYS2" s="723"/>
      <c r="IYU2" s="723"/>
      <c r="IYW2" s="723"/>
      <c r="IYY2" s="723"/>
      <c r="IZA2" s="723"/>
      <c r="IZC2" s="723"/>
      <c r="IZE2" s="723"/>
      <c r="IZG2" s="723"/>
      <c r="IZI2" s="723"/>
      <c r="IZK2" s="723"/>
      <c r="IZM2" s="723"/>
      <c r="IZO2" s="723"/>
      <c r="IZQ2" s="723"/>
      <c r="IZS2" s="723"/>
      <c r="IZU2" s="723"/>
      <c r="IZW2" s="723"/>
      <c r="IZY2" s="723"/>
      <c r="JAA2" s="723"/>
      <c r="JAC2" s="723"/>
      <c r="JAE2" s="723"/>
      <c r="JAG2" s="723"/>
      <c r="JAI2" s="723"/>
      <c r="JAK2" s="723"/>
      <c r="JAM2" s="723"/>
      <c r="JAO2" s="723"/>
      <c r="JAQ2" s="723"/>
      <c r="JAS2" s="723"/>
      <c r="JAU2" s="723"/>
      <c r="JAW2" s="723"/>
      <c r="JAY2" s="723"/>
      <c r="JBA2" s="723"/>
      <c r="JBC2" s="723"/>
      <c r="JBE2" s="723"/>
      <c r="JBG2" s="723"/>
      <c r="JBI2" s="723"/>
      <c r="JBK2" s="723"/>
      <c r="JBM2" s="723"/>
      <c r="JBO2" s="723"/>
      <c r="JBQ2" s="723"/>
      <c r="JBS2" s="723"/>
      <c r="JBU2" s="723"/>
      <c r="JBW2" s="723"/>
      <c r="JBY2" s="723"/>
      <c r="JCA2" s="723"/>
      <c r="JCC2" s="723"/>
      <c r="JCE2" s="723"/>
      <c r="JCG2" s="723"/>
      <c r="JCI2" s="723"/>
      <c r="JCK2" s="723"/>
      <c r="JCM2" s="723"/>
      <c r="JCO2" s="723"/>
      <c r="JCQ2" s="723"/>
      <c r="JCS2" s="723"/>
      <c r="JCU2" s="723"/>
      <c r="JCW2" s="723"/>
      <c r="JCY2" s="723"/>
      <c r="JDA2" s="723"/>
      <c r="JDC2" s="723"/>
      <c r="JDE2" s="723"/>
      <c r="JDG2" s="723"/>
      <c r="JDI2" s="723"/>
      <c r="JDK2" s="723"/>
      <c r="JDM2" s="723"/>
      <c r="JDO2" s="723"/>
      <c r="JDQ2" s="723"/>
      <c r="JDS2" s="723"/>
      <c r="JDU2" s="723"/>
      <c r="JDW2" s="723"/>
      <c r="JDY2" s="723"/>
      <c r="JEA2" s="723"/>
      <c r="JEC2" s="723"/>
      <c r="JEE2" s="723"/>
      <c r="JEG2" s="723"/>
      <c r="JEI2" s="723"/>
      <c r="JEK2" s="723"/>
      <c r="JEM2" s="723"/>
      <c r="JEO2" s="723"/>
      <c r="JEQ2" s="723"/>
      <c r="JES2" s="723"/>
      <c r="JEU2" s="723"/>
      <c r="JEW2" s="723"/>
      <c r="JEY2" s="723"/>
      <c r="JFA2" s="723"/>
      <c r="JFC2" s="723"/>
      <c r="JFE2" s="723"/>
      <c r="JFG2" s="723"/>
      <c r="JFI2" s="723"/>
      <c r="JFK2" s="723"/>
      <c r="JFM2" s="723"/>
      <c r="JFO2" s="723"/>
      <c r="JFQ2" s="723"/>
      <c r="JFS2" s="723"/>
      <c r="JFU2" s="723"/>
      <c r="JFW2" s="723"/>
      <c r="JFY2" s="723"/>
      <c r="JGA2" s="723"/>
      <c r="JGC2" s="723"/>
      <c r="JGE2" s="723"/>
      <c r="JGG2" s="723"/>
      <c r="JGI2" s="723"/>
      <c r="JGK2" s="723"/>
      <c r="JGM2" s="723"/>
      <c r="JGO2" s="723"/>
      <c r="JGQ2" s="723"/>
      <c r="JGS2" s="723"/>
      <c r="JGU2" s="723"/>
      <c r="JGW2" s="723"/>
      <c r="JGY2" s="723"/>
      <c r="JHA2" s="723"/>
      <c r="JHC2" s="723"/>
      <c r="JHE2" s="723"/>
      <c r="JHG2" s="723"/>
      <c r="JHI2" s="723"/>
      <c r="JHK2" s="723"/>
      <c r="JHM2" s="723"/>
      <c r="JHO2" s="723"/>
      <c r="JHQ2" s="723"/>
      <c r="JHS2" s="723"/>
      <c r="JHU2" s="723"/>
      <c r="JHW2" s="723"/>
      <c r="JHY2" s="723"/>
      <c r="JIA2" s="723"/>
      <c r="JIC2" s="723"/>
      <c r="JIE2" s="723"/>
      <c r="JIG2" s="723"/>
      <c r="JII2" s="723"/>
      <c r="JIK2" s="723"/>
      <c r="JIM2" s="723"/>
      <c r="JIO2" s="723"/>
      <c r="JIQ2" s="723"/>
      <c r="JIS2" s="723"/>
      <c r="JIU2" s="723"/>
      <c r="JIW2" s="723"/>
      <c r="JIY2" s="723"/>
      <c r="JJA2" s="723"/>
      <c r="JJC2" s="723"/>
      <c r="JJE2" s="723"/>
      <c r="JJG2" s="723"/>
      <c r="JJI2" s="723"/>
      <c r="JJK2" s="723"/>
      <c r="JJM2" s="723"/>
      <c r="JJO2" s="723"/>
      <c r="JJQ2" s="723"/>
      <c r="JJS2" s="723"/>
      <c r="JJU2" s="723"/>
      <c r="JJW2" s="723"/>
      <c r="JJY2" s="723"/>
      <c r="JKA2" s="723"/>
      <c r="JKC2" s="723"/>
      <c r="JKE2" s="723"/>
      <c r="JKG2" s="723"/>
      <c r="JKI2" s="723"/>
      <c r="JKK2" s="723"/>
      <c r="JKM2" s="723"/>
      <c r="JKO2" s="723"/>
      <c r="JKQ2" s="723"/>
      <c r="JKS2" s="723"/>
      <c r="JKU2" s="723"/>
      <c r="JKW2" s="723"/>
      <c r="JKY2" s="723"/>
      <c r="JLA2" s="723"/>
      <c r="JLC2" s="723"/>
      <c r="JLE2" s="723"/>
      <c r="JLG2" s="723"/>
      <c r="JLI2" s="723"/>
      <c r="JLK2" s="723"/>
      <c r="JLM2" s="723"/>
      <c r="JLO2" s="723"/>
      <c r="JLQ2" s="723"/>
      <c r="JLS2" s="723"/>
      <c r="JLU2" s="723"/>
      <c r="JLW2" s="723"/>
      <c r="JLY2" s="723"/>
      <c r="JMA2" s="723"/>
      <c r="JMC2" s="723"/>
      <c r="JME2" s="723"/>
      <c r="JMG2" s="723"/>
      <c r="JMI2" s="723"/>
      <c r="JMK2" s="723"/>
      <c r="JMM2" s="723"/>
      <c r="JMO2" s="723"/>
      <c r="JMQ2" s="723"/>
      <c r="JMS2" s="723"/>
      <c r="JMU2" s="723"/>
      <c r="JMW2" s="723"/>
      <c r="JMY2" s="723"/>
      <c r="JNA2" s="723"/>
      <c r="JNC2" s="723"/>
      <c r="JNE2" s="723"/>
      <c r="JNG2" s="723"/>
      <c r="JNI2" s="723"/>
      <c r="JNK2" s="723"/>
      <c r="JNM2" s="723"/>
      <c r="JNO2" s="723"/>
      <c r="JNQ2" s="723"/>
      <c r="JNS2" s="723"/>
      <c r="JNU2" s="723"/>
      <c r="JNW2" s="723"/>
      <c r="JNY2" s="723"/>
      <c r="JOA2" s="723"/>
      <c r="JOC2" s="723"/>
      <c r="JOE2" s="723"/>
      <c r="JOG2" s="723"/>
      <c r="JOI2" s="723"/>
      <c r="JOK2" s="723"/>
      <c r="JOM2" s="723"/>
      <c r="JOO2" s="723"/>
      <c r="JOQ2" s="723"/>
      <c r="JOS2" s="723"/>
      <c r="JOU2" s="723"/>
      <c r="JOW2" s="723"/>
      <c r="JOY2" s="723"/>
      <c r="JPA2" s="723"/>
      <c r="JPC2" s="723"/>
      <c r="JPE2" s="723"/>
      <c r="JPG2" s="723"/>
      <c r="JPI2" s="723"/>
      <c r="JPK2" s="723"/>
      <c r="JPM2" s="723"/>
      <c r="JPO2" s="723"/>
      <c r="JPQ2" s="723"/>
      <c r="JPS2" s="723"/>
      <c r="JPU2" s="723"/>
      <c r="JPW2" s="723"/>
      <c r="JPY2" s="723"/>
      <c r="JQA2" s="723"/>
      <c r="JQC2" s="723"/>
      <c r="JQE2" s="723"/>
      <c r="JQG2" s="723"/>
      <c r="JQI2" s="723"/>
      <c r="JQK2" s="723"/>
      <c r="JQM2" s="723"/>
      <c r="JQO2" s="723"/>
      <c r="JQQ2" s="723"/>
      <c r="JQS2" s="723"/>
      <c r="JQU2" s="723"/>
      <c r="JQW2" s="723"/>
      <c r="JQY2" s="723"/>
      <c r="JRA2" s="723"/>
      <c r="JRC2" s="723"/>
      <c r="JRE2" s="723"/>
      <c r="JRG2" s="723"/>
      <c r="JRI2" s="723"/>
      <c r="JRK2" s="723"/>
      <c r="JRM2" s="723"/>
      <c r="JRO2" s="723"/>
      <c r="JRQ2" s="723"/>
      <c r="JRS2" s="723"/>
      <c r="JRU2" s="723"/>
      <c r="JRW2" s="723"/>
      <c r="JRY2" s="723"/>
      <c r="JSA2" s="723"/>
      <c r="JSC2" s="723"/>
      <c r="JSE2" s="723"/>
      <c r="JSG2" s="723"/>
      <c r="JSI2" s="723"/>
      <c r="JSK2" s="723"/>
      <c r="JSM2" s="723"/>
      <c r="JSO2" s="723"/>
      <c r="JSQ2" s="723"/>
      <c r="JSS2" s="723"/>
      <c r="JSU2" s="723"/>
      <c r="JSW2" s="723"/>
      <c r="JSY2" s="723"/>
      <c r="JTA2" s="723"/>
      <c r="JTC2" s="723"/>
      <c r="JTE2" s="723"/>
      <c r="JTG2" s="723"/>
      <c r="JTI2" s="723"/>
      <c r="JTK2" s="723"/>
      <c r="JTM2" s="723"/>
      <c r="JTO2" s="723"/>
      <c r="JTQ2" s="723"/>
      <c r="JTS2" s="723"/>
      <c r="JTU2" s="723"/>
      <c r="JTW2" s="723"/>
      <c r="JTY2" s="723"/>
      <c r="JUA2" s="723"/>
      <c r="JUC2" s="723"/>
      <c r="JUE2" s="723"/>
      <c r="JUG2" s="723"/>
      <c r="JUI2" s="723"/>
      <c r="JUK2" s="723"/>
      <c r="JUM2" s="723"/>
      <c r="JUO2" s="723"/>
      <c r="JUQ2" s="723"/>
      <c r="JUS2" s="723"/>
      <c r="JUU2" s="723"/>
      <c r="JUW2" s="723"/>
      <c r="JUY2" s="723"/>
      <c r="JVA2" s="723"/>
      <c r="JVC2" s="723"/>
      <c r="JVE2" s="723"/>
      <c r="JVG2" s="723"/>
      <c r="JVI2" s="723"/>
      <c r="JVK2" s="723"/>
      <c r="JVM2" s="723"/>
      <c r="JVO2" s="723"/>
      <c r="JVQ2" s="723"/>
      <c r="JVS2" s="723"/>
      <c r="JVU2" s="723"/>
      <c r="JVW2" s="723"/>
      <c r="JVY2" s="723"/>
      <c r="JWA2" s="723"/>
      <c r="JWC2" s="723"/>
      <c r="JWE2" s="723"/>
      <c r="JWG2" s="723"/>
      <c r="JWI2" s="723"/>
      <c r="JWK2" s="723"/>
      <c r="JWM2" s="723"/>
      <c r="JWO2" s="723"/>
      <c r="JWQ2" s="723"/>
      <c r="JWS2" s="723"/>
      <c r="JWU2" s="723"/>
      <c r="JWW2" s="723"/>
      <c r="JWY2" s="723"/>
      <c r="JXA2" s="723"/>
      <c r="JXC2" s="723"/>
      <c r="JXE2" s="723"/>
      <c r="JXG2" s="723"/>
      <c r="JXI2" s="723"/>
      <c r="JXK2" s="723"/>
      <c r="JXM2" s="723"/>
      <c r="JXO2" s="723"/>
      <c r="JXQ2" s="723"/>
      <c r="JXS2" s="723"/>
      <c r="JXU2" s="723"/>
      <c r="JXW2" s="723"/>
      <c r="JXY2" s="723"/>
      <c r="JYA2" s="723"/>
      <c r="JYC2" s="723"/>
      <c r="JYE2" s="723"/>
      <c r="JYG2" s="723"/>
      <c r="JYI2" s="723"/>
      <c r="JYK2" s="723"/>
      <c r="JYM2" s="723"/>
      <c r="JYO2" s="723"/>
      <c r="JYQ2" s="723"/>
      <c r="JYS2" s="723"/>
      <c r="JYU2" s="723"/>
      <c r="JYW2" s="723"/>
      <c r="JYY2" s="723"/>
      <c r="JZA2" s="723"/>
      <c r="JZC2" s="723"/>
      <c r="JZE2" s="723"/>
      <c r="JZG2" s="723"/>
      <c r="JZI2" s="723"/>
      <c r="JZK2" s="723"/>
      <c r="JZM2" s="723"/>
      <c r="JZO2" s="723"/>
      <c r="JZQ2" s="723"/>
      <c r="JZS2" s="723"/>
      <c r="JZU2" s="723"/>
      <c r="JZW2" s="723"/>
      <c r="JZY2" s="723"/>
      <c r="KAA2" s="723"/>
      <c r="KAC2" s="723"/>
      <c r="KAE2" s="723"/>
      <c r="KAG2" s="723"/>
      <c r="KAI2" s="723"/>
      <c r="KAK2" s="723"/>
      <c r="KAM2" s="723"/>
      <c r="KAO2" s="723"/>
      <c r="KAQ2" s="723"/>
      <c r="KAS2" s="723"/>
      <c r="KAU2" s="723"/>
      <c r="KAW2" s="723"/>
      <c r="KAY2" s="723"/>
      <c r="KBA2" s="723"/>
      <c r="KBC2" s="723"/>
      <c r="KBE2" s="723"/>
      <c r="KBG2" s="723"/>
      <c r="KBI2" s="723"/>
      <c r="KBK2" s="723"/>
      <c r="KBM2" s="723"/>
      <c r="KBO2" s="723"/>
      <c r="KBQ2" s="723"/>
      <c r="KBS2" s="723"/>
      <c r="KBU2" s="723"/>
      <c r="KBW2" s="723"/>
      <c r="KBY2" s="723"/>
      <c r="KCA2" s="723"/>
      <c r="KCC2" s="723"/>
      <c r="KCE2" s="723"/>
      <c r="KCG2" s="723"/>
      <c r="KCI2" s="723"/>
      <c r="KCK2" s="723"/>
      <c r="KCM2" s="723"/>
      <c r="KCO2" s="723"/>
      <c r="KCQ2" s="723"/>
      <c r="KCS2" s="723"/>
      <c r="KCU2" s="723"/>
      <c r="KCW2" s="723"/>
      <c r="KCY2" s="723"/>
      <c r="KDA2" s="723"/>
      <c r="KDC2" s="723"/>
      <c r="KDE2" s="723"/>
      <c r="KDG2" s="723"/>
      <c r="KDI2" s="723"/>
      <c r="KDK2" s="723"/>
      <c r="KDM2" s="723"/>
      <c r="KDO2" s="723"/>
      <c r="KDQ2" s="723"/>
      <c r="KDS2" s="723"/>
      <c r="KDU2" s="723"/>
      <c r="KDW2" s="723"/>
      <c r="KDY2" s="723"/>
      <c r="KEA2" s="723"/>
      <c r="KEC2" s="723"/>
      <c r="KEE2" s="723"/>
      <c r="KEG2" s="723"/>
      <c r="KEI2" s="723"/>
      <c r="KEK2" s="723"/>
      <c r="KEM2" s="723"/>
      <c r="KEO2" s="723"/>
      <c r="KEQ2" s="723"/>
      <c r="KES2" s="723"/>
      <c r="KEU2" s="723"/>
      <c r="KEW2" s="723"/>
      <c r="KEY2" s="723"/>
      <c r="KFA2" s="723"/>
      <c r="KFC2" s="723"/>
      <c r="KFE2" s="723"/>
      <c r="KFG2" s="723"/>
      <c r="KFI2" s="723"/>
      <c r="KFK2" s="723"/>
      <c r="KFM2" s="723"/>
      <c r="KFO2" s="723"/>
      <c r="KFQ2" s="723"/>
      <c r="KFS2" s="723"/>
      <c r="KFU2" s="723"/>
      <c r="KFW2" s="723"/>
      <c r="KFY2" s="723"/>
      <c r="KGA2" s="723"/>
      <c r="KGC2" s="723"/>
      <c r="KGE2" s="723"/>
      <c r="KGG2" s="723"/>
      <c r="KGI2" s="723"/>
      <c r="KGK2" s="723"/>
      <c r="KGM2" s="723"/>
      <c r="KGO2" s="723"/>
      <c r="KGQ2" s="723"/>
      <c r="KGS2" s="723"/>
      <c r="KGU2" s="723"/>
      <c r="KGW2" s="723"/>
      <c r="KGY2" s="723"/>
      <c r="KHA2" s="723"/>
      <c r="KHC2" s="723"/>
      <c r="KHE2" s="723"/>
      <c r="KHG2" s="723"/>
      <c r="KHI2" s="723"/>
      <c r="KHK2" s="723"/>
      <c r="KHM2" s="723"/>
      <c r="KHO2" s="723"/>
      <c r="KHQ2" s="723"/>
      <c r="KHS2" s="723"/>
      <c r="KHU2" s="723"/>
      <c r="KHW2" s="723"/>
      <c r="KHY2" s="723"/>
      <c r="KIA2" s="723"/>
      <c r="KIC2" s="723"/>
      <c r="KIE2" s="723"/>
      <c r="KIG2" s="723"/>
      <c r="KII2" s="723"/>
      <c r="KIK2" s="723"/>
      <c r="KIM2" s="723"/>
      <c r="KIO2" s="723"/>
      <c r="KIQ2" s="723"/>
      <c r="KIS2" s="723"/>
      <c r="KIU2" s="723"/>
      <c r="KIW2" s="723"/>
      <c r="KIY2" s="723"/>
      <c r="KJA2" s="723"/>
      <c r="KJC2" s="723"/>
      <c r="KJE2" s="723"/>
      <c r="KJG2" s="723"/>
      <c r="KJI2" s="723"/>
      <c r="KJK2" s="723"/>
      <c r="KJM2" s="723"/>
      <c r="KJO2" s="723"/>
      <c r="KJQ2" s="723"/>
      <c r="KJS2" s="723"/>
      <c r="KJU2" s="723"/>
      <c r="KJW2" s="723"/>
      <c r="KJY2" s="723"/>
      <c r="KKA2" s="723"/>
      <c r="KKC2" s="723"/>
      <c r="KKE2" s="723"/>
      <c r="KKG2" s="723"/>
      <c r="KKI2" s="723"/>
      <c r="KKK2" s="723"/>
      <c r="KKM2" s="723"/>
      <c r="KKO2" s="723"/>
      <c r="KKQ2" s="723"/>
      <c r="KKS2" s="723"/>
      <c r="KKU2" s="723"/>
      <c r="KKW2" s="723"/>
      <c r="KKY2" s="723"/>
      <c r="KLA2" s="723"/>
      <c r="KLC2" s="723"/>
      <c r="KLE2" s="723"/>
      <c r="KLG2" s="723"/>
      <c r="KLI2" s="723"/>
      <c r="KLK2" s="723"/>
      <c r="KLM2" s="723"/>
      <c r="KLO2" s="723"/>
      <c r="KLQ2" s="723"/>
      <c r="KLS2" s="723"/>
      <c r="KLU2" s="723"/>
      <c r="KLW2" s="723"/>
      <c r="KLY2" s="723"/>
      <c r="KMA2" s="723"/>
      <c r="KMC2" s="723"/>
      <c r="KME2" s="723"/>
      <c r="KMG2" s="723"/>
      <c r="KMI2" s="723"/>
      <c r="KMK2" s="723"/>
      <c r="KMM2" s="723"/>
      <c r="KMO2" s="723"/>
      <c r="KMQ2" s="723"/>
      <c r="KMS2" s="723"/>
      <c r="KMU2" s="723"/>
      <c r="KMW2" s="723"/>
      <c r="KMY2" s="723"/>
      <c r="KNA2" s="723"/>
      <c r="KNC2" s="723"/>
      <c r="KNE2" s="723"/>
      <c r="KNG2" s="723"/>
      <c r="KNI2" s="723"/>
      <c r="KNK2" s="723"/>
      <c r="KNM2" s="723"/>
      <c r="KNO2" s="723"/>
      <c r="KNQ2" s="723"/>
      <c r="KNS2" s="723"/>
      <c r="KNU2" s="723"/>
      <c r="KNW2" s="723"/>
      <c r="KNY2" s="723"/>
      <c r="KOA2" s="723"/>
      <c r="KOC2" s="723"/>
      <c r="KOE2" s="723"/>
      <c r="KOG2" s="723"/>
      <c r="KOI2" s="723"/>
      <c r="KOK2" s="723"/>
      <c r="KOM2" s="723"/>
      <c r="KOO2" s="723"/>
      <c r="KOQ2" s="723"/>
      <c r="KOS2" s="723"/>
      <c r="KOU2" s="723"/>
      <c r="KOW2" s="723"/>
      <c r="KOY2" s="723"/>
      <c r="KPA2" s="723"/>
      <c r="KPC2" s="723"/>
      <c r="KPE2" s="723"/>
      <c r="KPG2" s="723"/>
      <c r="KPI2" s="723"/>
      <c r="KPK2" s="723"/>
      <c r="KPM2" s="723"/>
      <c r="KPO2" s="723"/>
      <c r="KPQ2" s="723"/>
      <c r="KPS2" s="723"/>
      <c r="KPU2" s="723"/>
      <c r="KPW2" s="723"/>
      <c r="KPY2" s="723"/>
      <c r="KQA2" s="723"/>
      <c r="KQC2" s="723"/>
      <c r="KQE2" s="723"/>
      <c r="KQG2" s="723"/>
      <c r="KQI2" s="723"/>
      <c r="KQK2" s="723"/>
      <c r="KQM2" s="723"/>
      <c r="KQO2" s="723"/>
      <c r="KQQ2" s="723"/>
      <c r="KQS2" s="723"/>
      <c r="KQU2" s="723"/>
      <c r="KQW2" s="723"/>
      <c r="KQY2" s="723"/>
      <c r="KRA2" s="723"/>
      <c r="KRC2" s="723"/>
      <c r="KRE2" s="723"/>
      <c r="KRG2" s="723"/>
      <c r="KRI2" s="723"/>
      <c r="KRK2" s="723"/>
      <c r="KRM2" s="723"/>
      <c r="KRO2" s="723"/>
      <c r="KRQ2" s="723"/>
      <c r="KRS2" s="723"/>
      <c r="KRU2" s="723"/>
      <c r="KRW2" s="723"/>
      <c r="KRY2" s="723"/>
      <c r="KSA2" s="723"/>
      <c r="KSC2" s="723"/>
      <c r="KSE2" s="723"/>
      <c r="KSG2" s="723"/>
      <c r="KSI2" s="723"/>
      <c r="KSK2" s="723"/>
      <c r="KSM2" s="723"/>
      <c r="KSO2" s="723"/>
      <c r="KSQ2" s="723"/>
      <c r="KSS2" s="723"/>
      <c r="KSU2" s="723"/>
      <c r="KSW2" s="723"/>
      <c r="KSY2" s="723"/>
      <c r="KTA2" s="723"/>
      <c r="KTC2" s="723"/>
      <c r="KTE2" s="723"/>
      <c r="KTG2" s="723"/>
      <c r="KTI2" s="723"/>
      <c r="KTK2" s="723"/>
      <c r="KTM2" s="723"/>
      <c r="KTO2" s="723"/>
      <c r="KTQ2" s="723"/>
      <c r="KTS2" s="723"/>
      <c r="KTU2" s="723"/>
      <c r="KTW2" s="723"/>
      <c r="KTY2" s="723"/>
      <c r="KUA2" s="723"/>
      <c r="KUC2" s="723"/>
      <c r="KUE2" s="723"/>
      <c r="KUG2" s="723"/>
      <c r="KUI2" s="723"/>
      <c r="KUK2" s="723"/>
      <c r="KUM2" s="723"/>
      <c r="KUO2" s="723"/>
      <c r="KUQ2" s="723"/>
      <c r="KUS2" s="723"/>
      <c r="KUU2" s="723"/>
      <c r="KUW2" s="723"/>
      <c r="KUY2" s="723"/>
      <c r="KVA2" s="723"/>
      <c r="KVC2" s="723"/>
      <c r="KVE2" s="723"/>
      <c r="KVG2" s="723"/>
      <c r="KVI2" s="723"/>
      <c r="KVK2" s="723"/>
      <c r="KVM2" s="723"/>
      <c r="KVO2" s="723"/>
      <c r="KVQ2" s="723"/>
      <c r="KVS2" s="723"/>
      <c r="KVU2" s="723"/>
      <c r="KVW2" s="723"/>
      <c r="KVY2" s="723"/>
      <c r="KWA2" s="723"/>
      <c r="KWC2" s="723"/>
      <c r="KWE2" s="723"/>
      <c r="KWG2" s="723"/>
      <c r="KWI2" s="723"/>
      <c r="KWK2" s="723"/>
      <c r="KWM2" s="723"/>
      <c r="KWO2" s="723"/>
      <c r="KWQ2" s="723"/>
      <c r="KWS2" s="723"/>
      <c r="KWU2" s="723"/>
      <c r="KWW2" s="723"/>
      <c r="KWY2" s="723"/>
      <c r="KXA2" s="723"/>
      <c r="KXC2" s="723"/>
      <c r="KXE2" s="723"/>
      <c r="KXG2" s="723"/>
      <c r="KXI2" s="723"/>
      <c r="KXK2" s="723"/>
      <c r="KXM2" s="723"/>
      <c r="KXO2" s="723"/>
      <c r="KXQ2" s="723"/>
      <c r="KXS2" s="723"/>
      <c r="KXU2" s="723"/>
      <c r="KXW2" s="723"/>
      <c r="KXY2" s="723"/>
      <c r="KYA2" s="723"/>
      <c r="KYC2" s="723"/>
      <c r="KYE2" s="723"/>
      <c r="KYG2" s="723"/>
      <c r="KYI2" s="723"/>
      <c r="KYK2" s="723"/>
      <c r="KYM2" s="723"/>
      <c r="KYO2" s="723"/>
      <c r="KYQ2" s="723"/>
      <c r="KYS2" s="723"/>
      <c r="KYU2" s="723"/>
      <c r="KYW2" s="723"/>
      <c r="KYY2" s="723"/>
      <c r="KZA2" s="723"/>
      <c r="KZC2" s="723"/>
      <c r="KZE2" s="723"/>
      <c r="KZG2" s="723"/>
      <c r="KZI2" s="723"/>
      <c r="KZK2" s="723"/>
      <c r="KZM2" s="723"/>
      <c r="KZO2" s="723"/>
      <c r="KZQ2" s="723"/>
      <c r="KZS2" s="723"/>
      <c r="KZU2" s="723"/>
      <c r="KZW2" s="723"/>
      <c r="KZY2" s="723"/>
      <c r="LAA2" s="723"/>
      <c r="LAC2" s="723"/>
      <c r="LAE2" s="723"/>
      <c r="LAG2" s="723"/>
      <c r="LAI2" s="723"/>
      <c r="LAK2" s="723"/>
      <c r="LAM2" s="723"/>
      <c r="LAO2" s="723"/>
      <c r="LAQ2" s="723"/>
      <c r="LAS2" s="723"/>
      <c r="LAU2" s="723"/>
      <c r="LAW2" s="723"/>
      <c r="LAY2" s="723"/>
      <c r="LBA2" s="723"/>
      <c r="LBC2" s="723"/>
      <c r="LBE2" s="723"/>
      <c r="LBG2" s="723"/>
      <c r="LBI2" s="723"/>
      <c r="LBK2" s="723"/>
      <c r="LBM2" s="723"/>
      <c r="LBO2" s="723"/>
      <c r="LBQ2" s="723"/>
      <c r="LBS2" s="723"/>
      <c r="LBU2" s="723"/>
      <c r="LBW2" s="723"/>
      <c r="LBY2" s="723"/>
      <c r="LCA2" s="723"/>
      <c r="LCC2" s="723"/>
      <c r="LCE2" s="723"/>
      <c r="LCG2" s="723"/>
      <c r="LCI2" s="723"/>
      <c r="LCK2" s="723"/>
      <c r="LCM2" s="723"/>
      <c r="LCO2" s="723"/>
      <c r="LCQ2" s="723"/>
      <c r="LCS2" s="723"/>
      <c r="LCU2" s="723"/>
      <c r="LCW2" s="723"/>
      <c r="LCY2" s="723"/>
      <c r="LDA2" s="723"/>
      <c r="LDC2" s="723"/>
      <c r="LDE2" s="723"/>
      <c r="LDG2" s="723"/>
      <c r="LDI2" s="723"/>
      <c r="LDK2" s="723"/>
      <c r="LDM2" s="723"/>
      <c r="LDO2" s="723"/>
      <c r="LDQ2" s="723"/>
      <c r="LDS2" s="723"/>
      <c r="LDU2" s="723"/>
      <c r="LDW2" s="723"/>
      <c r="LDY2" s="723"/>
      <c r="LEA2" s="723"/>
      <c r="LEC2" s="723"/>
      <c r="LEE2" s="723"/>
      <c r="LEG2" s="723"/>
      <c r="LEI2" s="723"/>
      <c r="LEK2" s="723"/>
      <c r="LEM2" s="723"/>
      <c r="LEO2" s="723"/>
      <c r="LEQ2" s="723"/>
      <c r="LES2" s="723"/>
      <c r="LEU2" s="723"/>
      <c r="LEW2" s="723"/>
      <c r="LEY2" s="723"/>
      <c r="LFA2" s="723"/>
      <c r="LFC2" s="723"/>
      <c r="LFE2" s="723"/>
      <c r="LFG2" s="723"/>
      <c r="LFI2" s="723"/>
      <c r="LFK2" s="723"/>
      <c r="LFM2" s="723"/>
      <c r="LFO2" s="723"/>
      <c r="LFQ2" s="723"/>
      <c r="LFS2" s="723"/>
      <c r="LFU2" s="723"/>
      <c r="LFW2" s="723"/>
      <c r="LFY2" s="723"/>
      <c r="LGA2" s="723"/>
      <c r="LGC2" s="723"/>
      <c r="LGE2" s="723"/>
      <c r="LGG2" s="723"/>
      <c r="LGI2" s="723"/>
      <c r="LGK2" s="723"/>
      <c r="LGM2" s="723"/>
      <c r="LGO2" s="723"/>
      <c r="LGQ2" s="723"/>
      <c r="LGS2" s="723"/>
      <c r="LGU2" s="723"/>
      <c r="LGW2" s="723"/>
      <c r="LGY2" s="723"/>
      <c r="LHA2" s="723"/>
      <c r="LHC2" s="723"/>
      <c r="LHE2" s="723"/>
      <c r="LHG2" s="723"/>
      <c r="LHI2" s="723"/>
      <c r="LHK2" s="723"/>
      <c r="LHM2" s="723"/>
      <c r="LHO2" s="723"/>
      <c r="LHQ2" s="723"/>
      <c r="LHS2" s="723"/>
      <c r="LHU2" s="723"/>
      <c r="LHW2" s="723"/>
      <c r="LHY2" s="723"/>
      <c r="LIA2" s="723"/>
      <c r="LIC2" s="723"/>
      <c r="LIE2" s="723"/>
      <c r="LIG2" s="723"/>
      <c r="LII2" s="723"/>
      <c r="LIK2" s="723"/>
      <c r="LIM2" s="723"/>
      <c r="LIO2" s="723"/>
      <c r="LIQ2" s="723"/>
      <c r="LIS2" s="723"/>
      <c r="LIU2" s="723"/>
      <c r="LIW2" s="723"/>
      <c r="LIY2" s="723"/>
      <c r="LJA2" s="723"/>
      <c r="LJC2" s="723"/>
      <c r="LJE2" s="723"/>
      <c r="LJG2" s="723"/>
      <c r="LJI2" s="723"/>
      <c r="LJK2" s="723"/>
      <c r="LJM2" s="723"/>
      <c r="LJO2" s="723"/>
      <c r="LJQ2" s="723"/>
      <c r="LJS2" s="723"/>
      <c r="LJU2" s="723"/>
      <c r="LJW2" s="723"/>
      <c r="LJY2" s="723"/>
      <c r="LKA2" s="723"/>
      <c r="LKC2" s="723"/>
      <c r="LKE2" s="723"/>
      <c r="LKG2" s="723"/>
      <c r="LKI2" s="723"/>
      <c r="LKK2" s="723"/>
      <c r="LKM2" s="723"/>
      <c r="LKO2" s="723"/>
      <c r="LKQ2" s="723"/>
      <c r="LKS2" s="723"/>
      <c r="LKU2" s="723"/>
      <c r="LKW2" s="723"/>
      <c r="LKY2" s="723"/>
      <c r="LLA2" s="723"/>
      <c r="LLC2" s="723"/>
      <c r="LLE2" s="723"/>
      <c r="LLG2" s="723"/>
      <c r="LLI2" s="723"/>
      <c r="LLK2" s="723"/>
      <c r="LLM2" s="723"/>
      <c r="LLO2" s="723"/>
      <c r="LLQ2" s="723"/>
      <c r="LLS2" s="723"/>
      <c r="LLU2" s="723"/>
      <c r="LLW2" s="723"/>
      <c r="LLY2" s="723"/>
      <c r="LMA2" s="723"/>
      <c r="LMC2" s="723"/>
      <c r="LME2" s="723"/>
      <c r="LMG2" s="723"/>
      <c r="LMI2" s="723"/>
      <c r="LMK2" s="723"/>
      <c r="LMM2" s="723"/>
      <c r="LMO2" s="723"/>
      <c r="LMQ2" s="723"/>
      <c r="LMS2" s="723"/>
      <c r="LMU2" s="723"/>
      <c r="LMW2" s="723"/>
      <c r="LMY2" s="723"/>
      <c r="LNA2" s="723"/>
      <c r="LNC2" s="723"/>
      <c r="LNE2" s="723"/>
      <c r="LNG2" s="723"/>
      <c r="LNI2" s="723"/>
      <c r="LNK2" s="723"/>
      <c r="LNM2" s="723"/>
      <c r="LNO2" s="723"/>
      <c r="LNQ2" s="723"/>
      <c r="LNS2" s="723"/>
      <c r="LNU2" s="723"/>
      <c r="LNW2" s="723"/>
      <c r="LNY2" s="723"/>
      <c r="LOA2" s="723"/>
      <c r="LOC2" s="723"/>
      <c r="LOE2" s="723"/>
      <c r="LOG2" s="723"/>
      <c r="LOI2" s="723"/>
      <c r="LOK2" s="723"/>
      <c r="LOM2" s="723"/>
      <c r="LOO2" s="723"/>
      <c r="LOQ2" s="723"/>
      <c r="LOS2" s="723"/>
      <c r="LOU2" s="723"/>
      <c r="LOW2" s="723"/>
      <c r="LOY2" s="723"/>
      <c r="LPA2" s="723"/>
      <c r="LPC2" s="723"/>
      <c r="LPE2" s="723"/>
      <c r="LPG2" s="723"/>
      <c r="LPI2" s="723"/>
      <c r="LPK2" s="723"/>
      <c r="LPM2" s="723"/>
      <c r="LPO2" s="723"/>
      <c r="LPQ2" s="723"/>
      <c r="LPS2" s="723"/>
      <c r="LPU2" s="723"/>
      <c r="LPW2" s="723"/>
      <c r="LPY2" s="723"/>
      <c r="LQA2" s="723"/>
      <c r="LQC2" s="723"/>
      <c r="LQE2" s="723"/>
      <c r="LQG2" s="723"/>
      <c r="LQI2" s="723"/>
      <c r="LQK2" s="723"/>
      <c r="LQM2" s="723"/>
      <c r="LQO2" s="723"/>
      <c r="LQQ2" s="723"/>
      <c r="LQS2" s="723"/>
      <c r="LQU2" s="723"/>
      <c r="LQW2" s="723"/>
      <c r="LQY2" s="723"/>
      <c r="LRA2" s="723"/>
      <c r="LRC2" s="723"/>
      <c r="LRE2" s="723"/>
      <c r="LRG2" s="723"/>
      <c r="LRI2" s="723"/>
      <c r="LRK2" s="723"/>
      <c r="LRM2" s="723"/>
      <c r="LRO2" s="723"/>
      <c r="LRQ2" s="723"/>
      <c r="LRS2" s="723"/>
      <c r="LRU2" s="723"/>
      <c r="LRW2" s="723"/>
      <c r="LRY2" s="723"/>
      <c r="LSA2" s="723"/>
      <c r="LSC2" s="723"/>
      <c r="LSE2" s="723"/>
      <c r="LSG2" s="723"/>
      <c r="LSI2" s="723"/>
      <c r="LSK2" s="723"/>
      <c r="LSM2" s="723"/>
      <c r="LSO2" s="723"/>
      <c r="LSQ2" s="723"/>
      <c r="LSS2" s="723"/>
      <c r="LSU2" s="723"/>
      <c r="LSW2" s="723"/>
      <c r="LSY2" s="723"/>
      <c r="LTA2" s="723"/>
      <c r="LTC2" s="723"/>
      <c r="LTE2" s="723"/>
      <c r="LTG2" s="723"/>
      <c r="LTI2" s="723"/>
      <c r="LTK2" s="723"/>
      <c r="LTM2" s="723"/>
      <c r="LTO2" s="723"/>
      <c r="LTQ2" s="723"/>
      <c r="LTS2" s="723"/>
      <c r="LTU2" s="723"/>
      <c r="LTW2" s="723"/>
      <c r="LTY2" s="723"/>
      <c r="LUA2" s="723"/>
      <c r="LUC2" s="723"/>
      <c r="LUE2" s="723"/>
      <c r="LUG2" s="723"/>
      <c r="LUI2" s="723"/>
      <c r="LUK2" s="723"/>
      <c r="LUM2" s="723"/>
      <c r="LUO2" s="723"/>
      <c r="LUQ2" s="723"/>
      <c r="LUS2" s="723"/>
      <c r="LUU2" s="723"/>
      <c r="LUW2" s="723"/>
      <c r="LUY2" s="723"/>
      <c r="LVA2" s="723"/>
      <c r="LVC2" s="723"/>
      <c r="LVE2" s="723"/>
      <c r="LVG2" s="723"/>
      <c r="LVI2" s="723"/>
      <c r="LVK2" s="723"/>
      <c r="LVM2" s="723"/>
      <c r="LVO2" s="723"/>
      <c r="LVQ2" s="723"/>
      <c r="LVS2" s="723"/>
      <c r="LVU2" s="723"/>
      <c r="LVW2" s="723"/>
      <c r="LVY2" s="723"/>
      <c r="LWA2" s="723"/>
      <c r="LWC2" s="723"/>
      <c r="LWE2" s="723"/>
      <c r="LWG2" s="723"/>
      <c r="LWI2" s="723"/>
      <c r="LWK2" s="723"/>
      <c r="LWM2" s="723"/>
      <c r="LWO2" s="723"/>
      <c r="LWQ2" s="723"/>
      <c r="LWS2" s="723"/>
      <c r="LWU2" s="723"/>
      <c r="LWW2" s="723"/>
      <c r="LWY2" s="723"/>
      <c r="LXA2" s="723"/>
      <c r="LXC2" s="723"/>
      <c r="LXE2" s="723"/>
      <c r="LXG2" s="723"/>
      <c r="LXI2" s="723"/>
      <c r="LXK2" s="723"/>
      <c r="LXM2" s="723"/>
      <c r="LXO2" s="723"/>
      <c r="LXQ2" s="723"/>
      <c r="LXS2" s="723"/>
      <c r="LXU2" s="723"/>
      <c r="LXW2" s="723"/>
      <c r="LXY2" s="723"/>
      <c r="LYA2" s="723"/>
      <c r="LYC2" s="723"/>
      <c r="LYE2" s="723"/>
      <c r="LYG2" s="723"/>
      <c r="LYI2" s="723"/>
      <c r="LYK2" s="723"/>
      <c r="LYM2" s="723"/>
      <c r="LYO2" s="723"/>
      <c r="LYQ2" s="723"/>
      <c r="LYS2" s="723"/>
      <c r="LYU2" s="723"/>
      <c r="LYW2" s="723"/>
      <c r="LYY2" s="723"/>
      <c r="LZA2" s="723"/>
      <c r="LZC2" s="723"/>
      <c r="LZE2" s="723"/>
      <c r="LZG2" s="723"/>
      <c r="LZI2" s="723"/>
      <c r="LZK2" s="723"/>
      <c r="LZM2" s="723"/>
      <c r="LZO2" s="723"/>
      <c r="LZQ2" s="723"/>
      <c r="LZS2" s="723"/>
      <c r="LZU2" s="723"/>
      <c r="LZW2" s="723"/>
      <c r="LZY2" s="723"/>
      <c r="MAA2" s="723"/>
      <c r="MAC2" s="723"/>
      <c r="MAE2" s="723"/>
      <c r="MAG2" s="723"/>
      <c r="MAI2" s="723"/>
      <c r="MAK2" s="723"/>
      <c r="MAM2" s="723"/>
      <c r="MAO2" s="723"/>
      <c r="MAQ2" s="723"/>
      <c r="MAS2" s="723"/>
      <c r="MAU2" s="723"/>
      <c r="MAW2" s="723"/>
      <c r="MAY2" s="723"/>
      <c r="MBA2" s="723"/>
      <c r="MBC2" s="723"/>
      <c r="MBE2" s="723"/>
      <c r="MBG2" s="723"/>
      <c r="MBI2" s="723"/>
      <c r="MBK2" s="723"/>
      <c r="MBM2" s="723"/>
      <c r="MBO2" s="723"/>
      <c r="MBQ2" s="723"/>
      <c r="MBS2" s="723"/>
      <c r="MBU2" s="723"/>
      <c r="MBW2" s="723"/>
      <c r="MBY2" s="723"/>
      <c r="MCA2" s="723"/>
      <c r="MCC2" s="723"/>
      <c r="MCE2" s="723"/>
      <c r="MCG2" s="723"/>
      <c r="MCI2" s="723"/>
      <c r="MCK2" s="723"/>
      <c r="MCM2" s="723"/>
      <c r="MCO2" s="723"/>
      <c r="MCQ2" s="723"/>
      <c r="MCS2" s="723"/>
      <c r="MCU2" s="723"/>
      <c r="MCW2" s="723"/>
      <c r="MCY2" s="723"/>
      <c r="MDA2" s="723"/>
      <c r="MDC2" s="723"/>
      <c r="MDE2" s="723"/>
      <c r="MDG2" s="723"/>
      <c r="MDI2" s="723"/>
      <c r="MDK2" s="723"/>
      <c r="MDM2" s="723"/>
      <c r="MDO2" s="723"/>
      <c r="MDQ2" s="723"/>
      <c r="MDS2" s="723"/>
      <c r="MDU2" s="723"/>
      <c r="MDW2" s="723"/>
      <c r="MDY2" s="723"/>
      <c r="MEA2" s="723"/>
      <c r="MEC2" s="723"/>
      <c r="MEE2" s="723"/>
      <c r="MEG2" s="723"/>
      <c r="MEI2" s="723"/>
      <c r="MEK2" s="723"/>
      <c r="MEM2" s="723"/>
      <c r="MEO2" s="723"/>
      <c r="MEQ2" s="723"/>
      <c r="MES2" s="723"/>
      <c r="MEU2" s="723"/>
      <c r="MEW2" s="723"/>
      <c r="MEY2" s="723"/>
      <c r="MFA2" s="723"/>
      <c r="MFC2" s="723"/>
      <c r="MFE2" s="723"/>
      <c r="MFG2" s="723"/>
      <c r="MFI2" s="723"/>
      <c r="MFK2" s="723"/>
      <c r="MFM2" s="723"/>
      <c r="MFO2" s="723"/>
      <c r="MFQ2" s="723"/>
      <c r="MFS2" s="723"/>
      <c r="MFU2" s="723"/>
      <c r="MFW2" s="723"/>
      <c r="MFY2" s="723"/>
      <c r="MGA2" s="723"/>
      <c r="MGC2" s="723"/>
      <c r="MGE2" s="723"/>
      <c r="MGG2" s="723"/>
      <c r="MGI2" s="723"/>
      <c r="MGK2" s="723"/>
      <c r="MGM2" s="723"/>
      <c r="MGO2" s="723"/>
      <c r="MGQ2" s="723"/>
      <c r="MGS2" s="723"/>
      <c r="MGU2" s="723"/>
      <c r="MGW2" s="723"/>
      <c r="MGY2" s="723"/>
      <c r="MHA2" s="723"/>
      <c r="MHC2" s="723"/>
      <c r="MHE2" s="723"/>
      <c r="MHG2" s="723"/>
      <c r="MHI2" s="723"/>
      <c r="MHK2" s="723"/>
      <c r="MHM2" s="723"/>
      <c r="MHO2" s="723"/>
      <c r="MHQ2" s="723"/>
      <c r="MHS2" s="723"/>
      <c r="MHU2" s="723"/>
      <c r="MHW2" s="723"/>
      <c r="MHY2" s="723"/>
      <c r="MIA2" s="723"/>
      <c r="MIC2" s="723"/>
      <c r="MIE2" s="723"/>
      <c r="MIG2" s="723"/>
      <c r="MII2" s="723"/>
      <c r="MIK2" s="723"/>
      <c r="MIM2" s="723"/>
      <c r="MIO2" s="723"/>
      <c r="MIQ2" s="723"/>
      <c r="MIS2" s="723"/>
      <c r="MIU2" s="723"/>
      <c r="MIW2" s="723"/>
      <c r="MIY2" s="723"/>
      <c r="MJA2" s="723"/>
      <c r="MJC2" s="723"/>
      <c r="MJE2" s="723"/>
      <c r="MJG2" s="723"/>
      <c r="MJI2" s="723"/>
      <c r="MJK2" s="723"/>
      <c r="MJM2" s="723"/>
      <c r="MJO2" s="723"/>
      <c r="MJQ2" s="723"/>
      <c r="MJS2" s="723"/>
      <c r="MJU2" s="723"/>
      <c r="MJW2" s="723"/>
      <c r="MJY2" s="723"/>
      <c r="MKA2" s="723"/>
      <c r="MKC2" s="723"/>
      <c r="MKE2" s="723"/>
      <c r="MKG2" s="723"/>
      <c r="MKI2" s="723"/>
      <c r="MKK2" s="723"/>
      <c r="MKM2" s="723"/>
      <c r="MKO2" s="723"/>
      <c r="MKQ2" s="723"/>
      <c r="MKS2" s="723"/>
      <c r="MKU2" s="723"/>
      <c r="MKW2" s="723"/>
      <c r="MKY2" s="723"/>
      <c r="MLA2" s="723"/>
      <c r="MLC2" s="723"/>
      <c r="MLE2" s="723"/>
      <c r="MLG2" s="723"/>
      <c r="MLI2" s="723"/>
      <c r="MLK2" s="723"/>
      <c r="MLM2" s="723"/>
      <c r="MLO2" s="723"/>
      <c r="MLQ2" s="723"/>
      <c r="MLS2" s="723"/>
      <c r="MLU2" s="723"/>
      <c r="MLW2" s="723"/>
      <c r="MLY2" s="723"/>
      <c r="MMA2" s="723"/>
      <c r="MMC2" s="723"/>
      <c r="MME2" s="723"/>
      <c r="MMG2" s="723"/>
      <c r="MMI2" s="723"/>
      <c r="MMK2" s="723"/>
      <c r="MMM2" s="723"/>
      <c r="MMO2" s="723"/>
      <c r="MMQ2" s="723"/>
      <c r="MMS2" s="723"/>
      <c r="MMU2" s="723"/>
      <c r="MMW2" s="723"/>
      <c r="MMY2" s="723"/>
      <c r="MNA2" s="723"/>
      <c r="MNC2" s="723"/>
      <c r="MNE2" s="723"/>
      <c r="MNG2" s="723"/>
      <c r="MNI2" s="723"/>
      <c r="MNK2" s="723"/>
      <c r="MNM2" s="723"/>
      <c r="MNO2" s="723"/>
      <c r="MNQ2" s="723"/>
      <c r="MNS2" s="723"/>
      <c r="MNU2" s="723"/>
      <c r="MNW2" s="723"/>
      <c r="MNY2" s="723"/>
      <c r="MOA2" s="723"/>
      <c r="MOC2" s="723"/>
      <c r="MOE2" s="723"/>
      <c r="MOG2" s="723"/>
      <c r="MOI2" s="723"/>
      <c r="MOK2" s="723"/>
      <c r="MOM2" s="723"/>
      <c r="MOO2" s="723"/>
      <c r="MOQ2" s="723"/>
      <c r="MOS2" s="723"/>
      <c r="MOU2" s="723"/>
      <c r="MOW2" s="723"/>
      <c r="MOY2" s="723"/>
      <c r="MPA2" s="723"/>
      <c r="MPC2" s="723"/>
      <c r="MPE2" s="723"/>
      <c r="MPG2" s="723"/>
      <c r="MPI2" s="723"/>
      <c r="MPK2" s="723"/>
      <c r="MPM2" s="723"/>
      <c r="MPO2" s="723"/>
      <c r="MPQ2" s="723"/>
      <c r="MPS2" s="723"/>
      <c r="MPU2" s="723"/>
      <c r="MPW2" s="723"/>
      <c r="MPY2" s="723"/>
      <c r="MQA2" s="723"/>
      <c r="MQC2" s="723"/>
      <c r="MQE2" s="723"/>
      <c r="MQG2" s="723"/>
      <c r="MQI2" s="723"/>
      <c r="MQK2" s="723"/>
      <c r="MQM2" s="723"/>
      <c r="MQO2" s="723"/>
      <c r="MQQ2" s="723"/>
      <c r="MQS2" s="723"/>
      <c r="MQU2" s="723"/>
      <c r="MQW2" s="723"/>
      <c r="MQY2" s="723"/>
      <c r="MRA2" s="723"/>
      <c r="MRC2" s="723"/>
      <c r="MRE2" s="723"/>
      <c r="MRG2" s="723"/>
      <c r="MRI2" s="723"/>
      <c r="MRK2" s="723"/>
      <c r="MRM2" s="723"/>
      <c r="MRO2" s="723"/>
      <c r="MRQ2" s="723"/>
      <c r="MRS2" s="723"/>
      <c r="MRU2" s="723"/>
      <c r="MRW2" s="723"/>
      <c r="MRY2" s="723"/>
      <c r="MSA2" s="723"/>
      <c r="MSC2" s="723"/>
      <c r="MSE2" s="723"/>
      <c r="MSG2" s="723"/>
      <c r="MSI2" s="723"/>
      <c r="MSK2" s="723"/>
      <c r="MSM2" s="723"/>
      <c r="MSO2" s="723"/>
      <c r="MSQ2" s="723"/>
      <c r="MSS2" s="723"/>
      <c r="MSU2" s="723"/>
      <c r="MSW2" s="723"/>
      <c r="MSY2" s="723"/>
      <c r="MTA2" s="723"/>
      <c r="MTC2" s="723"/>
      <c r="MTE2" s="723"/>
      <c r="MTG2" s="723"/>
      <c r="MTI2" s="723"/>
      <c r="MTK2" s="723"/>
      <c r="MTM2" s="723"/>
      <c r="MTO2" s="723"/>
      <c r="MTQ2" s="723"/>
      <c r="MTS2" s="723"/>
      <c r="MTU2" s="723"/>
      <c r="MTW2" s="723"/>
      <c r="MTY2" s="723"/>
      <c r="MUA2" s="723"/>
      <c r="MUC2" s="723"/>
      <c r="MUE2" s="723"/>
      <c r="MUG2" s="723"/>
      <c r="MUI2" s="723"/>
      <c r="MUK2" s="723"/>
      <c r="MUM2" s="723"/>
      <c r="MUO2" s="723"/>
      <c r="MUQ2" s="723"/>
      <c r="MUS2" s="723"/>
      <c r="MUU2" s="723"/>
      <c r="MUW2" s="723"/>
      <c r="MUY2" s="723"/>
      <c r="MVA2" s="723"/>
      <c r="MVC2" s="723"/>
      <c r="MVE2" s="723"/>
      <c r="MVG2" s="723"/>
      <c r="MVI2" s="723"/>
      <c r="MVK2" s="723"/>
      <c r="MVM2" s="723"/>
      <c r="MVO2" s="723"/>
      <c r="MVQ2" s="723"/>
      <c r="MVS2" s="723"/>
      <c r="MVU2" s="723"/>
      <c r="MVW2" s="723"/>
      <c r="MVY2" s="723"/>
      <c r="MWA2" s="723"/>
      <c r="MWC2" s="723"/>
      <c r="MWE2" s="723"/>
      <c r="MWG2" s="723"/>
      <c r="MWI2" s="723"/>
      <c r="MWK2" s="723"/>
      <c r="MWM2" s="723"/>
      <c r="MWO2" s="723"/>
      <c r="MWQ2" s="723"/>
      <c r="MWS2" s="723"/>
      <c r="MWU2" s="723"/>
      <c r="MWW2" s="723"/>
      <c r="MWY2" s="723"/>
      <c r="MXA2" s="723"/>
      <c r="MXC2" s="723"/>
      <c r="MXE2" s="723"/>
      <c r="MXG2" s="723"/>
      <c r="MXI2" s="723"/>
      <c r="MXK2" s="723"/>
      <c r="MXM2" s="723"/>
      <c r="MXO2" s="723"/>
      <c r="MXQ2" s="723"/>
      <c r="MXS2" s="723"/>
      <c r="MXU2" s="723"/>
      <c r="MXW2" s="723"/>
      <c r="MXY2" s="723"/>
      <c r="MYA2" s="723"/>
      <c r="MYC2" s="723"/>
      <c r="MYE2" s="723"/>
      <c r="MYG2" s="723"/>
      <c r="MYI2" s="723"/>
      <c r="MYK2" s="723"/>
      <c r="MYM2" s="723"/>
      <c r="MYO2" s="723"/>
      <c r="MYQ2" s="723"/>
      <c r="MYS2" s="723"/>
      <c r="MYU2" s="723"/>
      <c r="MYW2" s="723"/>
      <c r="MYY2" s="723"/>
      <c r="MZA2" s="723"/>
      <c r="MZC2" s="723"/>
      <c r="MZE2" s="723"/>
      <c r="MZG2" s="723"/>
      <c r="MZI2" s="723"/>
      <c r="MZK2" s="723"/>
      <c r="MZM2" s="723"/>
      <c r="MZO2" s="723"/>
      <c r="MZQ2" s="723"/>
      <c r="MZS2" s="723"/>
      <c r="MZU2" s="723"/>
      <c r="MZW2" s="723"/>
      <c r="MZY2" s="723"/>
      <c r="NAA2" s="723"/>
      <c r="NAC2" s="723"/>
      <c r="NAE2" s="723"/>
      <c r="NAG2" s="723"/>
      <c r="NAI2" s="723"/>
      <c r="NAK2" s="723"/>
      <c r="NAM2" s="723"/>
      <c r="NAO2" s="723"/>
      <c r="NAQ2" s="723"/>
      <c r="NAS2" s="723"/>
      <c r="NAU2" s="723"/>
      <c r="NAW2" s="723"/>
      <c r="NAY2" s="723"/>
      <c r="NBA2" s="723"/>
      <c r="NBC2" s="723"/>
      <c r="NBE2" s="723"/>
      <c r="NBG2" s="723"/>
      <c r="NBI2" s="723"/>
      <c r="NBK2" s="723"/>
      <c r="NBM2" s="723"/>
      <c r="NBO2" s="723"/>
      <c r="NBQ2" s="723"/>
      <c r="NBS2" s="723"/>
      <c r="NBU2" s="723"/>
      <c r="NBW2" s="723"/>
      <c r="NBY2" s="723"/>
      <c r="NCA2" s="723"/>
      <c r="NCC2" s="723"/>
      <c r="NCE2" s="723"/>
      <c r="NCG2" s="723"/>
      <c r="NCI2" s="723"/>
      <c r="NCK2" s="723"/>
      <c r="NCM2" s="723"/>
      <c r="NCO2" s="723"/>
      <c r="NCQ2" s="723"/>
      <c r="NCS2" s="723"/>
      <c r="NCU2" s="723"/>
      <c r="NCW2" s="723"/>
      <c r="NCY2" s="723"/>
      <c r="NDA2" s="723"/>
      <c r="NDC2" s="723"/>
      <c r="NDE2" s="723"/>
      <c r="NDG2" s="723"/>
      <c r="NDI2" s="723"/>
      <c r="NDK2" s="723"/>
      <c r="NDM2" s="723"/>
      <c r="NDO2" s="723"/>
      <c r="NDQ2" s="723"/>
      <c r="NDS2" s="723"/>
      <c r="NDU2" s="723"/>
      <c r="NDW2" s="723"/>
      <c r="NDY2" s="723"/>
      <c r="NEA2" s="723"/>
      <c r="NEC2" s="723"/>
      <c r="NEE2" s="723"/>
      <c r="NEG2" s="723"/>
      <c r="NEI2" s="723"/>
      <c r="NEK2" s="723"/>
      <c r="NEM2" s="723"/>
      <c r="NEO2" s="723"/>
      <c r="NEQ2" s="723"/>
      <c r="NES2" s="723"/>
      <c r="NEU2" s="723"/>
      <c r="NEW2" s="723"/>
      <c r="NEY2" s="723"/>
      <c r="NFA2" s="723"/>
      <c r="NFC2" s="723"/>
      <c r="NFE2" s="723"/>
      <c r="NFG2" s="723"/>
      <c r="NFI2" s="723"/>
      <c r="NFK2" s="723"/>
      <c r="NFM2" s="723"/>
      <c r="NFO2" s="723"/>
      <c r="NFQ2" s="723"/>
      <c r="NFS2" s="723"/>
      <c r="NFU2" s="723"/>
      <c r="NFW2" s="723"/>
      <c r="NFY2" s="723"/>
      <c r="NGA2" s="723"/>
      <c r="NGC2" s="723"/>
      <c r="NGE2" s="723"/>
      <c r="NGG2" s="723"/>
      <c r="NGI2" s="723"/>
      <c r="NGK2" s="723"/>
      <c r="NGM2" s="723"/>
      <c r="NGO2" s="723"/>
      <c r="NGQ2" s="723"/>
      <c r="NGS2" s="723"/>
      <c r="NGU2" s="723"/>
      <c r="NGW2" s="723"/>
      <c r="NGY2" s="723"/>
      <c r="NHA2" s="723"/>
      <c r="NHC2" s="723"/>
      <c r="NHE2" s="723"/>
      <c r="NHG2" s="723"/>
      <c r="NHI2" s="723"/>
      <c r="NHK2" s="723"/>
      <c r="NHM2" s="723"/>
      <c r="NHO2" s="723"/>
      <c r="NHQ2" s="723"/>
      <c r="NHS2" s="723"/>
      <c r="NHU2" s="723"/>
      <c r="NHW2" s="723"/>
      <c r="NHY2" s="723"/>
      <c r="NIA2" s="723"/>
      <c r="NIC2" s="723"/>
      <c r="NIE2" s="723"/>
      <c r="NIG2" s="723"/>
      <c r="NII2" s="723"/>
      <c r="NIK2" s="723"/>
      <c r="NIM2" s="723"/>
      <c r="NIO2" s="723"/>
      <c r="NIQ2" s="723"/>
      <c r="NIS2" s="723"/>
      <c r="NIU2" s="723"/>
      <c r="NIW2" s="723"/>
      <c r="NIY2" s="723"/>
      <c r="NJA2" s="723"/>
      <c r="NJC2" s="723"/>
      <c r="NJE2" s="723"/>
      <c r="NJG2" s="723"/>
      <c r="NJI2" s="723"/>
      <c r="NJK2" s="723"/>
      <c r="NJM2" s="723"/>
      <c r="NJO2" s="723"/>
      <c r="NJQ2" s="723"/>
      <c r="NJS2" s="723"/>
      <c r="NJU2" s="723"/>
      <c r="NJW2" s="723"/>
      <c r="NJY2" s="723"/>
      <c r="NKA2" s="723"/>
      <c r="NKC2" s="723"/>
      <c r="NKE2" s="723"/>
      <c r="NKG2" s="723"/>
      <c r="NKI2" s="723"/>
      <c r="NKK2" s="723"/>
      <c r="NKM2" s="723"/>
      <c r="NKO2" s="723"/>
      <c r="NKQ2" s="723"/>
      <c r="NKS2" s="723"/>
      <c r="NKU2" s="723"/>
      <c r="NKW2" s="723"/>
      <c r="NKY2" s="723"/>
      <c r="NLA2" s="723"/>
      <c r="NLC2" s="723"/>
      <c r="NLE2" s="723"/>
      <c r="NLG2" s="723"/>
      <c r="NLI2" s="723"/>
      <c r="NLK2" s="723"/>
      <c r="NLM2" s="723"/>
      <c r="NLO2" s="723"/>
      <c r="NLQ2" s="723"/>
      <c r="NLS2" s="723"/>
      <c r="NLU2" s="723"/>
      <c r="NLW2" s="723"/>
      <c r="NLY2" s="723"/>
      <c r="NMA2" s="723"/>
      <c r="NMC2" s="723"/>
      <c r="NME2" s="723"/>
      <c r="NMG2" s="723"/>
      <c r="NMI2" s="723"/>
      <c r="NMK2" s="723"/>
      <c r="NMM2" s="723"/>
      <c r="NMO2" s="723"/>
      <c r="NMQ2" s="723"/>
      <c r="NMS2" s="723"/>
      <c r="NMU2" s="723"/>
      <c r="NMW2" s="723"/>
      <c r="NMY2" s="723"/>
      <c r="NNA2" s="723"/>
      <c r="NNC2" s="723"/>
      <c r="NNE2" s="723"/>
      <c r="NNG2" s="723"/>
      <c r="NNI2" s="723"/>
      <c r="NNK2" s="723"/>
      <c r="NNM2" s="723"/>
      <c r="NNO2" s="723"/>
      <c r="NNQ2" s="723"/>
      <c r="NNS2" s="723"/>
      <c r="NNU2" s="723"/>
      <c r="NNW2" s="723"/>
      <c r="NNY2" s="723"/>
      <c r="NOA2" s="723"/>
      <c r="NOC2" s="723"/>
      <c r="NOE2" s="723"/>
      <c r="NOG2" s="723"/>
      <c r="NOI2" s="723"/>
      <c r="NOK2" s="723"/>
      <c r="NOM2" s="723"/>
      <c r="NOO2" s="723"/>
      <c r="NOQ2" s="723"/>
      <c r="NOS2" s="723"/>
      <c r="NOU2" s="723"/>
      <c r="NOW2" s="723"/>
      <c r="NOY2" s="723"/>
      <c r="NPA2" s="723"/>
      <c r="NPC2" s="723"/>
      <c r="NPE2" s="723"/>
      <c r="NPG2" s="723"/>
      <c r="NPI2" s="723"/>
      <c r="NPK2" s="723"/>
      <c r="NPM2" s="723"/>
      <c r="NPO2" s="723"/>
      <c r="NPQ2" s="723"/>
      <c r="NPS2" s="723"/>
      <c r="NPU2" s="723"/>
      <c r="NPW2" s="723"/>
      <c r="NPY2" s="723"/>
      <c r="NQA2" s="723"/>
      <c r="NQC2" s="723"/>
      <c r="NQE2" s="723"/>
      <c r="NQG2" s="723"/>
      <c r="NQI2" s="723"/>
      <c r="NQK2" s="723"/>
      <c r="NQM2" s="723"/>
      <c r="NQO2" s="723"/>
      <c r="NQQ2" s="723"/>
      <c r="NQS2" s="723"/>
      <c r="NQU2" s="723"/>
      <c r="NQW2" s="723"/>
      <c r="NQY2" s="723"/>
      <c r="NRA2" s="723"/>
      <c r="NRC2" s="723"/>
      <c r="NRE2" s="723"/>
      <c r="NRG2" s="723"/>
      <c r="NRI2" s="723"/>
      <c r="NRK2" s="723"/>
      <c r="NRM2" s="723"/>
      <c r="NRO2" s="723"/>
      <c r="NRQ2" s="723"/>
      <c r="NRS2" s="723"/>
      <c r="NRU2" s="723"/>
      <c r="NRW2" s="723"/>
      <c r="NRY2" s="723"/>
      <c r="NSA2" s="723"/>
      <c r="NSC2" s="723"/>
      <c r="NSE2" s="723"/>
      <c r="NSG2" s="723"/>
      <c r="NSI2" s="723"/>
      <c r="NSK2" s="723"/>
      <c r="NSM2" s="723"/>
      <c r="NSO2" s="723"/>
      <c r="NSQ2" s="723"/>
      <c r="NSS2" s="723"/>
      <c r="NSU2" s="723"/>
      <c r="NSW2" s="723"/>
      <c r="NSY2" s="723"/>
      <c r="NTA2" s="723"/>
      <c r="NTC2" s="723"/>
      <c r="NTE2" s="723"/>
      <c r="NTG2" s="723"/>
      <c r="NTI2" s="723"/>
      <c r="NTK2" s="723"/>
      <c r="NTM2" s="723"/>
      <c r="NTO2" s="723"/>
      <c r="NTQ2" s="723"/>
      <c r="NTS2" s="723"/>
      <c r="NTU2" s="723"/>
      <c r="NTW2" s="723"/>
      <c r="NTY2" s="723"/>
      <c r="NUA2" s="723"/>
      <c r="NUC2" s="723"/>
      <c r="NUE2" s="723"/>
      <c r="NUG2" s="723"/>
      <c r="NUI2" s="723"/>
      <c r="NUK2" s="723"/>
      <c r="NUM2" s="723"/>
      <c r="NUO2" s="723"/>
      <c r="NUQ2" s="723"/>
      <c r="NUS2" s="723"/>
      <c r="NUU2" s="723"/>
      <c r="NUW2" s="723"/>
      <c r="NUY2" s="723"/>
      <c r="NVA2" s="723"/>
      <c r="NVC2" s="723"/>
      <c r="NVE2" s="723"/>
      <c r="NVG2" s="723"/>
      <c r="NVI2" s="723"/>
      <c r="NVK2" s="723"/>
      <c r="NVM2" s="723"/>
      <c r="NVO2" s="723"/>
      <c r="NVQ2" s="723"/>
      <c r="NVS2" s="723"/>
      <c r="NVU2" s="723"/>
      <c r="NVW2" s="723"/>
      <c r="NVY2" s="723"/>
      <c r="NWA2" s="723"/>
      <c r="NWC2" s="723"/>
      <c r="NWE2" s="723"/>
      <c r="NWG2" s="723"/>
      <c r="NWI2" s="723"/>
      <c r="NWK2" s="723"/>
      <c r="NWM2" s="723"/>
      <c r="NWO2" s="723"/>
      <c r="NWQ2" s="723"/>
      <c r="NWS2" s="723"/>
      <c r="NWU2" s="723"/>
      <c r="NWW2" s="723"/>
      <c r="NWY2" s="723"/>
      <c r="NXA2" s="723"/>
      <c r="NXC2" s="723"/>
      <c r="NXE2" s="723"/>
      <c r="NXG2" s="723"/>
      <c r="NXI2" s="723"/>
      <c r="NXK2" s="723"/>
      <c r="NXM2" s="723"/>
      <c r="NXO2" s="723"/>
      <c r="NXQ2" s="723"/>
      <c r="NXS2" s="723"/>
      <c r="NXU2" s="723"/>
      <c r="NXW2" s="723"/>
      <c r="NXY2" s="723"/>
      <c r="NYA2" s="723"/>
      <c r="NYC2" s="723"/>
      <c r="NYE2" s="723"/>
      <c r="NYG2" s="723"/>
      <c r="NYI2" s="723"/>
      <c r="NYK2" s="723"/>
      <c r="NYM2" s="723"/>
      <c r="NYO2" s="723"/>
      <c r="NYQ2" s="723"/>
      <c r="NYS2" s="723"/>
      <c r="NYU2" s="723"/>
      <c r="NYW2" s="723"/>
      <c r="NYY2" s="723"/>
      <c r="NZA2" s="723"/>
      <c r="NZC2" s="723"/>
      <c r="NZE2" s="723"/>
      <c r="NZG2" s="723"/>
      <c r="NZI2" s="723"/>
      <c r="NZK2" s="723"/>
      <c r="NZM2" s="723"/>
      <c r="NZO2" s="723"/>
      <c r="NZQ2" s="723"/>
      <c r="NZS2" s="723"/>
      <c r="NZU2" s="723"/>
      <c r="NZW2" s="723"/>
      <c r="NZY2" s="723"/>
      <c r="OAA2" s="723"/>
      <c r="OAC2" s="723"/>
      <c r="OAE2" s="723"/>
      <c r="OAG2" s="723"/>
      <c r="OAI2" s="723"/>
      <c r="OAK2" s="723"/>
      <c r="OAM2" s="723"/>
      <c r="OAO2" s="723"/>
      <c r="OAQ2" s="723"/>
      <c r="OAS2" s="723"/>
      <c r="OAU2" s="723"/>
      <c r="OAW2" s="723"/>
      <c r="OAY2" s="723"/>
      <c r="OBA2" s="723"/>
      <c r="OBC2" s="723"/>
      <c r="OBE2" s="723"/>
      <c r="OBG2" s="723"/>
      <c r="OBI2" s="723"/>
      <c r="OBK2" s="723"/>
      <c r="OBM2" s="723"/>
      <c r="OBO2" s="723"/>
      <c r="OBQ2" s="723"/>
      <c r="OBS2" s="723"/>
      <c r="OBU2" s="723"/>
      <c r="OBW2" s="723"/>
      <c r="OBY2" s="723"/>
      <c r="OCA2" s="723"/>
      <c r="OCC2" s="723"/>
      <c r="OCE2" s="723"/>
      <c r="OCG2" s="723"/>
      <c r="OCI2" s="723"/>
      <c r="OCK2" s="723"/>
      <c r="OCM2" s="723"/>
      <c r="OCO2" s="723"/>
      <c r="OCQ2" s="723"/>
      <c r="OCS2" s="723"/>
      <c r="OCU2" s="723"/>
      <c r="OCW2" s="723"/>
      <c r="OCY2" s="723"/>
      <c r="ODA2" s="723"/>
      <c r="ODC2" s="723"/>
      <c r="ODE2" s="723"/>
      <c r="ODG2" s="723"/>
      <c r="ODI2" s="723"/>
      <c r="ODK2" s="723"/>
      <c r="ODM2" s="723"/>
      <c r="ODO2" s="723"/>
      <c r="ODQ2" s="723"/>
      <c r="ODS2" s="723"/>
      <c r="ODU2" s="723"/>
      <c r="ODW2" s="723"/>
      <c r="ODY2" s="723"/>
      <c r="OEA2" s="723"/>
      <c r="OEC2" s="723"/>
      <c r="OEE2" s="723"/>
      <c r="OEG2" s="723"/>
      <c r="OEI2" s="723"/>
      <c r="OEK2" s="723"/>
      <c r="OEM2" s="723"/>
      <c r="OEO2" s="723"/>
      <c r="OEQ2" s="723"/>
      <c r="OES2" s="723"/>
      <c r="OEU2" s="723"/>
      <c r="OEW2" s="723"/>
      <c r="OEY2" s="723"/>
      <c r="OFA2" s="723"/>
      <c r="OFC2" s="723"/>
      <c r="OFE2" s="723"/>
      <c r="OFG2" s="723"/>
      <c r="OFI2" s="723"/>
      <c r="OFK2" s="723"/>
      <c r="OFM2" s="723"/>
      <c r="OFO2" s="723"/>
      <c r="OFQ2" s="723"/>
      <c r="OFS2" s="723"/>
      <c r="OFU2" s="723"/>
      <c r="OFW2" s="723"/>
      <c r="OFY2" s="723"/>
      <c r="OGA2" s="723"/>
      <c r="OGC2" s="723"/>
      <c r="OGE2" s="723"/>
      <c r="OGG2" s="723"/>
      <c r="OGI2" s="723"/>
      <c r="OGK2" s="723"/>
      <c r="OGM2" s="723"/>
      <c r="OGO2" s="723"/>
      <c r="OGQ2" s="723"/>
      <c r="OGS2" s="723"/>
      <c r="OGU2" s="723"/>
      <c r="OGW2" s="723"/>
      <c r="OGY2" s="723"/>
      <c r="OHA2" s="723"/>
      <c r="OHC2" s="723"/>
      <c r="OHE2" s="723"/>
      <c r="OHG2" s="723"/>
      <c r="OHI2" s="723"/>
      <c r="OHK2" s="723"/>
      <c r="OHM2" s="723"/>
      <c r="OHO2" s="723"/>
      <c r="OHQ2" s="723"/>
      <c r="OHS2" s="723"/>
      <c r="OHU2" s="723"/>
      <c r="OHW2" s="723"/>
      <c r="OHY2" s="723"/>
      <c r="OIA2" s="723"/>
      <c r="OIC2" s="723"/>
      <c r="OIE2" s="723"/>
      <c r="OIG2" s="723"/>
      <c r="OII2" s="723"/>
      <c r="OIK2" s="723"/>
      <c r="OIM2" s="723"/>
      <c r="OIO2" s="723"/>
      <c r="OIQ2" s="723"/>
      <c r="OIS2" s="723"/>
      <c r="OIU2" s="723"/>
      <c r="OIW2" s="723"/>
      <c r="OIY2" s="723"/>
      <c r="OJA2" s="723"/>
      <c r="OJC2" s="723"/>
      <c r="OJE2" s="723"/>
      <c r="OJG2" s="723"/>
      <c r="OJI2" s="723"/>
      <c r="OJK2" s="723"/>
      <c r="OJM2" s="723"/>
      <c r="OJO2" s="723"/>
      <c r="OJQ2" s="723"/>
      <c r="OJS2" s="723"/>
      <c r="OJU2" s="723"/>
      <c r="OJW2" s="723"/>
      <c r="OJY2" s="723"/>
      <c r="OKA2" s="723"/>
      <c r="OKC2" s="723"/>
      <c r="OKE2" s="723"/>
      <c r="OKG2" s="723"/>
      <c r="OKI2" s="723"/>
      <c r="OKK2" s="723"/>
      <c r="OKM2" s="723"/>
      <c r="OKO2" s="723"/>
      <c r="OKQ2" s="723"/>
      <c r="OKS2" s="723"/>
      <c r="OKU2" s="723"/>
      <c r="OKW2" s="723"/>
      <c r="OKY2" s="723"/>
      <c r="OLA2" s="723"/>
      <c r="OLC2" s="723"/>
      <c r="OLE2" s="723"/>
      <c r="OLG2" s="723"/>
      <c r="OLI2" s="723"/>
      <c r="OLK2" s="723"/>
      <c r="OLM2" s="723"/>
      <c r="OLO2" s="723"/>
      <c r="OLQ2" s="723"/>
      <c r="OLS2" s="723"/>
      <c r="OLU2" s="723"/>
      <c r="OLW2" s="723"/>
      <c r="OLY2" s="723"/>
      <c r="OMA2" s="723"/>
      <c r="OMC2" s="723"/>
      <c r="OME2" s="723"/>
      <c r="OMG2" s="723"/>
      <c r="OMI2" s="723"/>
      <c r="OMK2" s="723"/>
      <c r="OMM2" s="723"/>
      <c r="OMO2" s="723"/>
      <c r="OMQ2" s="723"/>
      <c r="OMS2" s="723"/>
      <c r="OMU2" s="723"/>
      <c r="OMW2" s="723"/>
      <c r="OMY2" s="723"/>
      <c r="ONA2" s="723"/>
      <c r="ONC2" s="723"/>
      <c r="ONE2" s="723"/>
      <c r="ONG2" s="723"/>
      <c r="ONI2" s="723"/>
      <c r="ONK2" s="723"/>
      <c r="ONM2" s="723"/>
      <c r="ONO2" s="723"/>
      <c r="ONQ2" s="723"/>
      <c r="ONS2" s="723"/>
      <c r="ONU2" s="723"/>
      <c r="ONW2" s="723"/>
      <c r="ONY2" s="723"/>
      <c r="OOA2" s="723"/>
      <c r="OOC2" s="723"/>
      <c r="OOE2" s="723"/>
      <c r="OOG2" s="723"/>
      <c r="OOI2" s="723"/>
      <c r="OOK2" s="723"/>
      <c r="OOM2" s="723"/>
      <c r="OOO2" s="723"/>
      <c r="OOQ2" s="723"/>
      <c r="OOS2" s="723"/>
      <c r="OOU2" s="723"/>
      <c r="OOW2" s="723"/>
      <c r="OOY2" s="723"/>
      <c r="OPA2" s="723"/>
      <c r="OPC2" s="723"/>
      <c r="OPE2" s="723"/>
      <c r="OPG2" s="723"/>
      <c r="OPI2" s="723"/>
      <c r="OPK2" s="723"/>
      <c r="OPM2" s="723"/>
      <c r="OPO2" s="723"/>
      <c r="OPQ2" s="723"/>
      <c r="OPS2" s="723"/>
      <c r="OPU2" s="723"/>
      <c r="OPW2" s="723"/>
      <c r="OPY2" s="723"/>
      <c r="OQA2" s="723"/>
      <c r="OQC2" s="723"/>
      <c r="OQE2" s="723"/>
      <c r="OQG2" s="723"/>
      <c r="OQI2" s="723"/>
      <c r="OQK2" s="723"/>
      <c r="OQM2" s="723"/>
      <c r="OQO2" s="723"/>
      <c r="OQQ2" s="723"/>
      <c r="OQS2" s="723"/>
      <c r="OQU2" s="723"/>
      <c r="OQW2" s="723"/>
      <c r="OQY2" s="723"/>
      <c r="ORA2" s="723"/>
      <c r="ORC2" s="723"/>
      <c r="ORE2" s="723"/>
      <c r="ORG2" s="723"/>
      <c r="ORI2" s="723"/>
      <c r="ORK2" s="723"/>
      <c r="ORM2" s="723"/>
      <c r="ORO2" s="723"/>
      <c r="ORQ2" s="723"/>
      <c r="ORS2" s="723"/>
      <c r="ORU2" s="723"/>
      <c r="ORW2" s="723"/>
      <c r="ORY2" s="723"/>
      <c r="OSA2" s="723"/>
      <c r="OSC2" s="723"/>
      <c r="OSE2" s="723"/>
      <c r="OSG2" s="723"/>
      <c r="OSI2" s="723"/>
      <c r="OSK2" s="723"/>
      <c r="OSM2" s="723"/>
      <c r="OSO2" s="723"/>
      <c r="OSQ2" s="723"/>
      <c r="OSS2" s="723"/>
      <c r="OSU2" s="723"/>
      <c r="OSW2" s="723"/>
      <c r="OSY2" s="723"/>
      <c r="OTA2" s="723"/>
      <c r="OTC2" s="723"/>
      <c r="OTE2" s="723"/>
      <c r="OTG2" s="723"/>
      <c r="OTI2" s="723"/>
      <c r="OTK2" s="723"/>
      <c r="OTM2" s="723"/>
      <c r="OTO2" s="723"/>
      <c r="OTQ2" s="723"/>
      <c r="OTS2" s="723"/>
      <c r="OTU2" s="723"/>
      <c r="OTW2" s="723"/>
      <c r="OTY2" s="723"/>
      <c r="OUA2" s="723"/>
      <c r="OUC2" s="723"/>
      <c r="OUE2" s="723"/>
      <c r="OUG2" s="723"/>
      <c r="OUI2" s="723"/>
      <c r="OUK2" s="723"/>
      <c r="OUM2" s="723"/>
      <c r="OUO2" s="723"/>
      <c r="OUQ2" s="723"/>
      <c r="OUS2" s="723"/>
      <c r="OUU2" s="723"/>
      <c r="OUW2" s="723"/>
      <c r="OUY2" s="723"/>
      <c r="OVA2" s="723"/>
      <c r="OVC2" s="723"/>
      <c r="OVE2" s="723"/>
      <c r="OVG2" s="723"/>
      <c r="OVI2" s="723"/>
      <c r="OVK2" s="723"/>
      <c r="OVM2" s="723"/>
      <c r="OVO2" s="723"/>
      <c r="OVQ2" s="723"/>
      <c r="OVS2" s="723"/>
      <c r="OVU2" s="723"/>
      <c r="OVW2" s="723"/>
      <c r="OVY2" s="723"/>
      <c r="OWA2" s="723"/>
      <c r="OWC2" s="723"/>
      <c r="OWE2" s="723"/>
      <c r="OWG2" s="723"/>
      <c r="OWI2" s="723"/>
      <c r="OWK2" s="723"/>
      <c r="OWM2" s="723"/>
      <c r="OWO2" s="723"/>
      <c r="OWQ2" s="723"/>
      <c r="OWS2" s="723"/>
      <c r="OWU2" s="723"/>
      <c r="OWW2" s="723"/>
      <c r="OWY2" s="723"/>
      <c r="OXA2" s="723"/>
      <c r="OXC2" s="723"/>
      <c r="OXE2" s="723"/>
      <c r="OXG2" s="723"/>
      <c r="OXI2" s="723"/>
      <c r="OXK2" s="723"/>
      <c r="OXM2" s="723"/>
      <c r="OXO2" s="723"/>
      <c r="OXQ2" s="723"/>
      <c r="OXS2" s="723"/>
      <c r="OXU2" s="723"/>
      <c r="OXW2" s="723"/>
      <c r="OXY2" s="723"/>
      <c r="OYA2" s="723"/>
      <c r="OYC2" s="723"/>
      <c r="OYE2" s="723"/>
      <c r="OYG2" s="723"/>
      <c r="OYI2" s="723"/>
      <c r="OYK2" s="723"/>
      <c r="OYM2" s="723"/>
      <c r="OYO2" s="723"/>
      <c r="OYQ2" s="723"/>
      <c r="OYS2" s="723"/>
      <c r="OYU2" s="723"/>
      <c r="OYW2" s="723"/>
      <c r="OYY2" s="723"/>
      <c r="OZA2" s="723"/>
      <c r="OZC2" s="723"/>
      <c r="OZE2" s="723"/>
      <c r="OZG2" s="723"/>
      <c r="OZI2" s="723"/>
      <c r="OZK2" s="723"/>
      <c r="OZM2" s="723"/>
      <c r="OZO2" s="723"/>
      <c r="OZQ2" s="723"/>
      <c r="OZS2" s="723"/>
      <c r="OZU2" s="723"/>
      <c r="OZW2" s="723"/>
      <c r="OZY2" s="723"/>
      <c r="PAA2" s="723"/>
      <c r="PAC2" s="723"/>
      <c r="PAE2" s="723"/>
      <c r="PAG2" s="723"/>
      <c r="PAI2" s="723"/>
      <c r="PAK2" s="723"/>
      <c r="PAM2" s="723"/>
      <c r="PAO2" s="723"/>
      <c r="PAQ2" s="723"/>
      <c r="PAS2" s="723"/>
      <c r="PAU2" s="723"/>
      <c r="PAW2" s="723"/>
      <c r="PAY2" s="723"/>
      <c r="PBA2" s="723"/>
      <c r="PBC2" s="723"/>
      <c r="PBE2" s="723"/>
      <c r="PBG2" s="723"/>
      <c r="PBI2" s="723"/>
      <c r="PBK2" s="723"/>
      <c r="PBM2" s="723"/>
      <c r="PBO2" s="723"/>
      <c r="PBQ2" s="723"/>
      <c r="PBS2" s="723"/>
      <c r="PBU2" s="723"/>
      <c r="PBW2" s="723"/>
      <c r="PBY2" s="723"/>
      <c r="PCA2" s="723"/>
      <c r="PCC2" s="723"/>
      <c r="PCE2" s="723"/>
      <c r="PCG2" s="723"/>
      <c r="PCI2" s="723"/>
      <c r="PCK2" s="723"/>
      <c r="PCM2" s="723"/>
      <c r="PCO2" s="723"/>
      <c r="PCQ2" s="723"/>
      <c r="PCS2" s="723"/>
      <c r="PCU2" s="723"/>
      <c r="PCW2" s="723"/>
      <c r="PCY2" s="723"/>
      <c r="PDA2" s="723"/>
      <c r="PDC2" s="723"/>
      <c r="PDE2" s="723"/>
      <c r="PDG2" s="723"/>
      <c r="PDI2" s="723"/>
      <c r="PDK2" s="723"/>
      <c r="PDM2" s="723"/>
      <c r="PDO2" s="723"/>
      <c r="PDQ2" s="723"/>
      <c r="PDS2" s="723"/>
      <c r="PDU2" s="723"/>
      <c r="PDW2" s="723"/>
      <c r="PDY2" s="723"/>
      <c r="PEA2" s="723"/>
      <c r="PEC2" s="723"/>
      <c r="PEE2" s="723"/>
      <c r="PEG2" s="723"/>
      <c r="PEI2" s="723"/>
      <c r="PEK2" s="723"/>
      <c r="PEM2" s="723"/>
      <c r="PEO2" s="723"/>
      <c r="PEQ2" s="723"/>
      <c r="PES2" s="723"/>
      <c r="PEU2" s="723"/>
      <c r="PEW2" s="723"/>
      <c r="PEY2" s="723"/>
      <c r="PFA2" s="723"/>
      <c r="PFC2" s="723"/>
      <c r="PFE2" s="723"/>
      <c r="PFG2" s="723"/>
      <c r="PFI2" s="723"/>
      <c r="PFK2" s="723"/>
      <c r="PFM2" s="723"/>
      <c r="PFO2" s="723"/>
      <c r="PFQ2" s="723"/>
      <c r="PFS2" s="723"/>
      <c r="PFU2" s="723"/>
      <c r="PFW2" s="723"/>
      <c r="PFY2" s="723"/>
      <c r="PGA2" s="723"/>
      <c r="PGC2" s="723"/>
      <c r="PGE2" s="723"/>
      <c r="PGG2" s="723"/>
      <c r="PGI2" s="723"/>
      <c r="PGK2" s="723"/>
      <c r="PGM2" s="723"/>
      <c r="PGO2" s="723"/>
      <c r="PGQ2" s="723"/>
      <c r="PGS2" s="723"/>
      <c r="PGU2" s="723"/>
      <c r="PGW2" s="723"/>
      <c r="PGY2" s="723"/>
      <c r="PHA2" s="723"/>
      <c r="PHC2" s="723"/>
      <c r="PHE2" s="723"/>
      <c r="PHG2" s="723"/>
      <c r="PHI2" s="723"/>
      <c r="PHK2" s="723"/>
      <c r="PHM2" s="723"/>
      <c r="PHO2" s="723"/>
      <c r="PHQ2" s="723"/>
      <c r="PHS2" s="723"/>
      <c r="PHU2" s="723"/>
      <c r="PHW2" s="723"/>
      <c r="PHY2" s="723"/>
      <c r="PIA2" s="723"/>
      <c r="PIC2" s="723"/>
      <c r="PIE2" s="723"/>
      <c r="PIG2" s="723"/>
      <c r="PII2" s="723"/>
      <c r="PIK2" s="723"/>
      <c r="PIM2" s="723"/>
      <c r="PIO2" s="723"/>
      <c r="PIQ2" s="723"/>
      <c r="PIS2" s="723"/>
      <c r="PIU2" s="723"/>
      <c r="PIW2" s="723"/>
      <c r="PIY2" s="723"/>
      <c r="PJA2" s="723"/>
      <c r="PJC2" s="723"/>
      <c r="PJE2" s="723"/>
      <c r="PJG2" s="723"/>
      <c r="PJI2" s="723"/>
      <c r="PJK2" s="723"/>
      <c r="PJM2" s="723"/>
      <c r="PJO2" s="723"/>
      <c r="PJQ2" s="723"/>
      <c r="PJS2" s="723"/>
      <c r="PJU2" s="723"/>
      <c r="PJW2" s="723"/>
      <c r="PJY2" s="723"/>
      <c r="PKA2" s="723"/>
      <c r="PKC2" s="723"/>
      <c r="PKE2" s="723"/>
      <c r="PKG2" s="723"/>
      <c r="PKI2" s="723"/>
      <c r="PKK2" s="723"/>
      <c r="PKM2" s="723"/>
      <c r="PKO2" s="723"/>
      <c r="PKQ2" s="723"/>
      <c r="PKS2" s="723"/>
      <c r="PKU2" s="723"/>
      <c r="PKW2" s="723"/>
      <c r="PKY2" s="723"/>
      <c r="PLA2" s="723"/>
      <c r="PLC2" s="723"/>
      <c r="PLE2" s="723"/>
      <c r="PLG2" s="723"/>
      <c r="PLI2" s="723"/>
      <c r="PLK2" s="723"/>
      <c r="PLM2" s="723"/>
      <c r="PLO2" s="723"/>
      <c r="PLQ2" s="723"/>
      <c r="PLS2" s="723"/>
      <c r="PLU2" s="723"/>
      <c r="PLW2" s="723"/>
      <c r="PLY2" s="723"/>
      <c r="PMA2" s="723"/>
      <c r="PMC2" s="723"/>
      <c r="PME2" s="723"/>
      <c r="PMG2" s="723"/>
      <c r="PMI2" s="723"/>
      <c r="PMK2" s="723"/>
      <c r="PMM2" s="723"/>
      <c r="PMO2" s="723"/>
      <c r="PMQ2" s="723"/>
      <c r="PMS2" s="723"/>
      <c r="PMU2" s="723"/>
      <c r="PMW2" s="723"/>
      <c r="PMY2" s="723"/>
      <c r="PNA2" s="723"/>
      <c r="PNC2" s="723"/>
      <c r="PNE2" s="723"/>
      <c r="PNG2" s="723"/>
      <c r="PNI2" s="723"/>
      <c r="PNK2" s="723"/>
      <c r="PNM2" s="723"/>
      <c r="PNO2" s="723"/>
      <c r="PNQ2" s="723"/>
      <c r="PNS2" s="723"/>
      <c r="PNU2" s="723"/>
      <c r="PNW2" s="723"/>
      <c r="PNY2" s="723"/>
      <c r="POA2" s="723"/>
      <c r="POC2" s="723"/>
      <c r="POE2" s="723"/>
      <c r="POG2" s="723"/>
      <c r="POI2" s="723"/>
      <c r="POK2" s="723"/>
      <c r="POM2" s="723"/>
      <c r="POO2" s="723"/>
      <c r="POQ2" s="723"/>
      <c r="POS2" s="723"/>
      <c r="POU2" s="723"/>
      <c r="POW2" s="723"/>
      <c r="POY2" s="723"/>
      <c r="PPA2" s="723"/>
      <c r="PPC2" s="723"/>
      <c r="PPE2" s="723"/>
      <c r="PPG2" s="723"/>
      <c r="PPI2" s="723"/>
      <c r="PPK2" s="723"/>
      <c r="PPM2" s="723"/>
      <c r="PPO2" s="723"/>
      <c r="PPQ2" s="723"/>
      <c r="PPS2" s="723"/>
      <c r="PPU2" s="723"/>
      <c r="PPW2" s="723"/>
      <c r="PPY2" s="723"/>
      <c r="PQA2" s="723"/>
      <c r="PQC2" s="723"/>
      <c r="PQE2" s="723"/>
      <c r="PQG2" s="723"/>
      <c r="PQI2" s="723"/>
      <c r="PQK2" s="723"/>
      <c r="PQM2" s="723"/>
      <c r="PQO2" s="723"/>
      <c r="PQQ2" s="723"/>
      <c r="PQS2" s="723"/>
      <c r="PQU2" s="723"/>
      <c r="PQW2" s="723"/>
      <c r="PQY2" s="723"/>
      <c r="PRA2" s="723"/>
      <c r="PRC2" s="723"/>
      <c r="PRE2" s="723"/>
      <c r="PRG2" s="723"/>
      <c r="PRI2" s="723"/>
      <c r="PRK2" s="723"/>
      <c r="PRM2" s="723"/>
      <c r="PRO2" s="723"/>
      <c r="PRQ2" s="723"/>
      <c r="PRS2" s="723"/>
      <c r="PRU2" s="723"/>
      <c r="PRW2" s="723"/>
      <c r="PRY2" s="723"/>
      <c r="PSA2" s="723"/>
      <c r="PSC2" s="723"/>
      <c r="PSE2" s="723"/>
      <c r="PSG2" s="723"/>
      <c r="PSI2" s="723"/>
      <c r="PSK2" s="723"/>
      <c r="PSM2" s="723"/>
      <c r="PSO2" s="723"/>
      <c r="PSQ2" s="723"/>
      <c r="PSS2" s="723"/>
      <c r="PSU2" s="723"/>
      <c r="PSW2" s="723"/>
      <c r="PSY2" s="723"/>
      <c r="PTA2" s="723"/>
      <c r="PTC2" s="723"/>
      <c r="PTE2" s="723"/>
      <c r="PTG2" s="723"/>
      <c r="PTI2" s="723"/>
      <c r="PTK2" s="723"/>
      <c r="PTM2" s="723"/>
      <c r="PTO2" s="723"/>
      <c r="PTQ2" s="723"/>
      <c r="PTS2" s="723"/>
      <c r="PTU2" s="723"/>
      <c r="PTW2" s="723"/>
      <c r="PTY2" s="723"/>
      <c r="PUA2" s="723"/>
      <c r="PUC2" s="723"/>
      <c r="PUE2" s="723"/>
      <c r="PUG2" s="723"/>
      <c r="PUI2" s="723"/>
      <c r="PUK2" s="723"/>
      <c r="PUM2" s="723"/>
      <c r="PUO2" s="723"/>
      <c r="PUQ2" s="723"/>
      <c r="PUS2" s="723"/>
      <c r="PUU2" s="723"/>
      <c r="PUW2" s="723"/>
      <c r="PUY2" s="723"/>
      <c r="PVA2" s="723"/>
      <c r="PVC2" s="723"/>
      <c r="PVE2" s="723"/>
      <c r="PVG2" s="723"/>
      <c r="PVI2" s="723"/>
      <c r="PVK2" s="723"/>
      <c r="PVM2" s="723"/>
      <c r="PVO2" s="723"/>
      <c r="PVQ2" s="723"/>
      <c r="PVS2" s="723"/>
      <c r="PVU2" s="723"/>
      <c r="PVW2" s="723"/>
      <c r="PVY2" s="723"/>
      <c r="PWA2" s="723"/>
      <c r="PWC2" s="723"/>
      <c r="PWE2" s="723"/>
      <c r="PWG2" s="723"/>
      <c r="PWI2" s="723"/>
      <c r="PWK2" s="723"/>
      <c r="PWM2" s="723"/>
      <c r="PWO2" s="723"/>
      <c r="PWQ2" s="723"/>
      <c r="PWS2" s="723"/>
      <c r="PWU2" s="723"/>
      <c r="PWW2" s="723"/>
      <c r="PWY2" s="723"/>
      <c r="PXA2" s="723"/>
      <c r="PXC2" s="723"/>
      <c r="PXE2" s="723"/>
      <c r="PXG2" s="723"/>
      <c r="PXI2" s="723"/>
      <c r="PXK2" s="723"/>
      <c r="PXM2" s="723"/>
      <c r="PXO2" s="723"/>
      <c r="PXQ2" s="723"/>
      <c r="PXS2" s="723"/>
      <c r="PXU2" s="723"/>
      <c r="PXW2" s="723"/>
      <c r="PXY2" s="723"/>
      <c r="PYA2" s="723"/>
      <c r="PYC2" s="723"/>
      <c r="PYE2" s="723"/>
      <c r="PYG2" s="723"/>
      <c r="PYI2" s="723"/>
      <c r="PYK2" s="723"/>
      <c r="PYM2" s="723"/>
      <c r="PYO2" s="723"/>
      <c r="PYQ2" s="723"/>
      <c r="PYS2" s="723"/>
      <c r="PYU2" s="723"/>
      <c r="PYW2" s="723"/>
      <c r="PYY2" s="723"/>
      <c r="PZA2" s="723"/>
      <c r="PZC2" s="723"/>
      <c r="PZE2" s="723"/>
      <c r="PZG2" s="723"/>
      <c r="PZI2" s="723"/>
      <c r="PZK2" s="723"/>
      <c r="PZM2" s="723"/>
      <c r="PZO2" s="723"/>
      <c r="PZQ2" s="723"/>
      <c r="PZS2" s="723"/>
      <c r="PZU2" s="723"/>
      <c r="PZW2" s="723"/>
      <c r="PZY2" s="723"/>
      <c r="QAA2" s="723"/>
      <c r="QAC2" s="723"/>
      <c r="QAE2" s="723"/>
      <c r="QAG2" s="723"/>
      <c r="QAI2" s="723"/>
      <c r="QAK2" s="723"/>
      <c r="QAM2" s="723"/>
      <c r="QAO2" s="723"/>
      <c r="QAQ2" s="723"/>
      <c r="QAS2" s="723"/>
      <c r="QAU2" s="723"/>
      <c r="QAW2" s="723"/>
      <c r="QAY2" s="723"/>
      <c r="QBA2" s="723"/>
      <c r="QBC2" s="723"/>
      <c r="QBE2" s="723"/>
      <c r="QBG2" s="723"/>
      <c r="QBI2" s="723"/>
      <c r="QBK2" s="723"/>
      <c r="QBM2" s="723"/>
      <c r="QBO2" s="723"/>
      <c r="QBQ2" s="723"/>
      <c r="QBS2" s="723"/>
      <c r="QBU2" s="723"/>
      <c r="QBW2" s="723"/>
      <c r="QBY2" s="723"/>
      <c r="QCA2" s="723"/>
      <c r="QCC2" s="723"/>
      <c r="QCE2" s="723"/>
      <c r="QCG2" s="723"/>
      <c r="QCI2" s="723"/>
      <c r="QCK2" s="723"/>
      <c r="QCM2" s="723"/>
      <c r="QCO2" s="723"/>
      <c r="QCQ2" s="723"/>
      <c r="QCS2" s="723"/>
      <c r="QCU2" s="723"/>
      <c r="QCW2" s="723"/>
      <c r="QCY2" s="723"/>
      <c r="QDA2" s="723"/>
      <c r="QDC2" s="723"/>
      <c r="QDE2" s="723"/>
      <c r="QDG2" s="723"/>
      <c r="QDI2" s="723"/>
      <c r="QDK2" s="723"/>
      <c r="QDM2" s="723"/>
      <c r="QDO2" s="723"/>
      <c r="QDQ2" s="723"/>
      <c r="QDS2" s="723"/>
      <c r="QDU2" s="723"/>
      <c r="QDW2" s="723"/>
      <c r="QDY2" s="723"/>
      <c r="QEA2" s="723"/>
      <c r="QEC2" s="723"/>
      <c r="QEE2" s="723"/>
      <c r="QEG2" s="723"/>
      <c r="QEI2" s="723"/>
      <c r="QEK2" s="723"/>
      <c r="QEM2" s="723"/>
      <c r="QEO2" s="723"/>
      <c r="QEQ2" s="723"/>
      <c r="QES2" s="723"/>
      <c r="QEU2" s="723"/>
      <c r="QEW2" s="723"/>
      <c r="QEY2" s="723"/>
      <c r="QFA2" s="723"/>
      <c r="QFC2" s="723"/>
      <c r="QFE2" s="723"/>
      <c r="QFG2" s="723"/>
      <c r="QFI2" s="723"/>
      <c r="QFK2" s="723"/>
      <c r="QFM2" s="723"/>
      <c r="QFO2" s="723"/>
      <c r="QFQ2" s="723"/>
      <c r="QFS2" s="723"/>
      <c r="QFU2" s="723"/>
      <c r="QFW2" s="723"/>
      <c r="QFY2" s="723"/>
      <c r="QGA2" s="723"/>
      <c r="QGC2" s="723"/>
      <c r="QGE2" s="723"/>
      <c r="QGG2" s="723"/>
      <c r="QGI2" s="723"/>
      <c r="QGK2" s="723"/>
      <c r="QGM2" s="723"/>
      <c r="QGO2" s="723"/>
      <c r="QGQ2" s="723"/>
      <c r="QGS2" s="723"/>
      <c r="QGU2" s="723"/>
      <c r="QGW2" s="723"/>
      <c r="QGY2" s="723"/>
      <c r="QHA2" s="723"/>
      <c r="QHC2" s="723"/>
      <c r="QHE2" s="723"/>
      <c r="QHG2" s="723"/>
      <c r="QHI2" s="723"/>
      <c r="QHK2" s="723"/>
      <c r="QHM2" s="723"/>
      <c r="QHO2" s="723"/>
      <c r="QHQ2" s="723"/>
      <c r="QHS2" s="723"/>
      <c r="QHU2" s="723"/>
      <c r="QHW2" s="723"/>
      <c r="QHY2" s="723"/>
      <c r="QIA2" s="723"/>
      <c r="QIC2" s="723"/>
      <c r="QIE2" s="723"/>
      <c r="QIG2" s="723"/>
      <c r="QII2" s="723"/>
      <c r="QIK2" s="723"/>
      <c r="QIM2" s="723"/>
      <c r="QIO2" s="723"/>
      <c r="QIQ2" s="723"/>
      <c r="QIS2" s="723"/>
      <c r="QIU2" s="723"/>
      <c r="QIW2" s="723"/>
      <c r="QIY2" s="723"/>
      <c r="QJA2" s="723"/>
      <c r="QJC2" s="723"/>
      <c r="QJE2" s="723"/>
      <c r="QJG2" s="723"/>
      <c r="QJI2" s="723"/>
      <c r="QJK2" s="723"/>
      <c r="QJM2" s="723"/>
      <c r="QJO2" s="723"/>
      <c r="QJQ2" s="723"/>
      <c r="QJS2" s="723"/>
      <c r="QJU2" s="723"/>
      <c r="QJW2" s="723"/>
      <c r="QJY2" s="723"/>
      <c r="QKA2" s="723"/>
      <c r="QKC2" s="723"/>
      <c r="QKE2" s="723"/>
      <c r="QKG2" s="723"/>
      <c r="QKI2" s="723"/>
      <c r="QKK2" s="723"/>
      <c r="QKM2" s="723"/>
      <c r="QKO2" s="723"/>
      <c r="QKQ2" s="723"/>
      <c r="QKS2" s="723"/>
      <c r="QKU2" s="723"/>
      <c r="QKW2" s="723"/>
      <c r="QKY2" s="723"/>
      <c r="QLA2" s="723"/>
      <c r="QLC2" s="723"/>
      <c r="QLE2" s="723"/>
      <c r="QLG2" s="723"/>
      <c r="QLI2" s="723"/>
      <c r="QLK2" s="723"/>
      <c r="QLM2" s="723"/>
      <c r="QLO2" s="723"/>
      <c r="QLQ2" s="723"/>
      <c r="QLS2" s="723"/>
      <c r="QLU2" s="723"/>
      <c r="QLW2" s="723"/>
      <c r="QLY2" s="723"/>
      <c r="QMA2" s="723"/>
      <c r="QMC2" s="723"/>
      <c r="QME2" s="723"/>
      <c r="QMG2" s="723"/>
      <c r="QMI2" s="723"/>
      <c r="QMK2" s="723"/>
      <c r="QMM2" s="723"/>
      <c r="QMO2" s="723"/>
      <c r="QMQ2" s="723"/>
      <c r="QMS2" s="723"/>
      <c r="QMU2" s="723"/>
      <c r="QMW2" s="723"/>
      <c r="QMY2" s="723"/>
      <c r="QNA2" s="723"/>
      <c r="QNC2" s="723"/>
      <c r="QNE2" s="723"/>
      <c r="QNG2" s="723"/>
      <c r="QNI2" s="723"/>
      <c r="QNK2" s="723"/>
      <c r="QNM2" s="723"/>
      <c r="QNO2" s="723"/>
      <c r="QNQ2" s="723"/>
      <c r="QNS2" s="723"/>
      <c r="QNU2" s="723"/>
      <c r="QNW2" s="723"/>
      <c r="QNY2" s="723"/>
      <c r="QOA2" s="723"/>
      <c r="QOC2" s="723"/>
      <c r="QOE2" s="723"/>
      <c r="QOG2" s="723"/>
      <c r="QOI2" s="723"/>
      <c r="QOK2" s="723"/>
      <c r="QOM2" s="723"/>
      <c r="QOO2" s="723"/>
      <c r="QOQ2" s="723"/>
      <c r="QOS2" s="723"/>
      <c r="QOU2" s="723"/>
      <c r="QOW2" s="723"/>
      <c r="QOY2" s="723"/>
      <c r="QPA2" s="723"/>
      <c r="QPC2" s="723"/>
      <c r="QPE2" s="723"/>
      <c r="QPG2" s="723"/>
      <c r="QPI2" s="723"/>
      <c r="QPK2" s="723"/>
      <c r="QPM2" s="723"/>
      <c r="QPO2" s="723"/>
      <c r="QPQ2" s="723"/>
      <c r="QPS2" s="723"/>
      <c r="QPU2" s="723"/>
      <c r="QPW2" s="723"/>
      <c r="QPY2" s="723"/>
      <c r="QQA2" s="723"/>
      <c r="QQC2" s="723"/>
      <c r="QQE2" s="723"/>
      <c r="QQG2" s="723"/>
      <c r="QQI2" s="723"/>
      <c r="QQK2" s="723"/>
      <c r="QQM2" s="723"/>
      <c r="QQO2" s="723"/>
      <c r="QQQ2" s="723"/>
      <c r="QQS2" s="723"/>
      <c r="QQU2" s="723"/>
      <c r="QQW2" s="723"/>
      <c r="QQY2" s="723"/>
      <c r="QRA2" s="723"/>
      <c r="QRC2" s="723"/>
      <c r="QRE2" s="723"/>
      <c r="QRG2" s="723"/>
      <c r="QRI2" s="723"/>
      <c r="QRK2" s="723"/>
      <c r="QRM2" s="723"/>
      <c r="QRO2" s="723"/>
      <c r="QRQ2" s="723"/>
      <c r="QRS2" s="723"/>
      <c r="QRU2" s="723"/>
      <c r="QRW2" s="723"/>
      <c r="QRY2" s="723"/>
      <c r="QSA2" s="723"/>
      <c r="QSC2" s="723"/>
      <c r="QSE2" s="723"/>
      <c r="QSG2" s="723"/>
      <c r="QSI2" s="723"/>
      <c r="QSK2" s="723"/>
      <c r="QSM2" s="723"/>
      <c r="QSO2" s="723"/>
      <c r="QSQ2" s="723"/>
      <c r="QSS2" s="723"/>
      <c r="QSU2" s="723"/>
      <c r="QSW2" s="723"/>
      <c r="QSY2" s="723"/>
      <c r="QTA2" s="723"/>
      <c r="QTC2" s="723"/>
      <c r="QTE2" s="723"/>
      <c r="QTG2" s="723"/>
      <c r="QTI2" s="723"/>
      <c r="QTK2" s="723"/>
      <c r="QTM2" s="723"/>
      <c r="QTO2" s="723"/>
      <c r="QTQ2" s="723"/>
      <c r="QTS2" s="723"/>
      <c r="QTU2" s="723"/>
      <c r="QTW2" s="723"/>
      <c r="QTY2" s="723"/>
      <c r="QUA2" s="723"/>
      <c r="QUC2" s="723"/>
      <c r="QUE2" s="723"/>
      <c r="QUG2" s="723"/>
      <c r="QUI2" s="723"/>
      <c r="QUK2" s="723"/>
      <c r="QUM2" s="723"/>
      <c r="QUO2" s="723"/>
      <c r="QUQ2" s="723"/>
      <c r="QUS2" s="723"/>
      <c r="QUU2" s="723"/>
      <c r="QUW2" s="723"/>
      <c r="QUY2" s="723"/>
      <c r="QVA2" s="723"/>
      <c r="QVC2" s="723"/>
      <c r="QVE2" s="723"/>
      <c r="QVG2" s="723"/>
      <c r="QVI2" s="723"/>
      <c r="QVK2" s="723"/>
      <c r="QVM2" s="723"/>
      <c r="QVO2" s="723"/>
      <c r="QVQ2" s="723"/>
      <c r="QVS2" s="723"/>
      <c r="QVU2" s="723"/>
      <c r="QVW2" s="723"/>
      <c r="QVY2" s="723"/>
      <c r="QWA2" s="723"/>
      <c r="QWC2" s="723"/>
      <c r="QWE2" s="723"/>
      <c r="QWG2" s="723"/>
      <c r="QWI2" s="723"/>
      <c r="QWK2" s="723"/>
      <c r="QWM2" s="723"/>
      <c r="QWO2" s="723"/>
      <c r="QWQ2" s="723"/>
      <c r="QWS2" s="723"/>
      <c r="QWU2" s="723"/>
      <c r="QWW2" s="723"/>
      <c r="QWY2" s="723"/>
      <c r="QXA2" s="723"/>
      <c r="QXC2" s="723"/>
      <c r="QXE2" s="723"/>
      <c r="QXG2" s="723"/>
      <c r="QXI2" s="723"/>
      <c r="QXK2" s="723"/>
      <c r="QXM2" s="723"/>
      <c r="QXO2" s="723"/>
      <c r="QXQ2" s="723"/>
      <c r="QXS2" s="723"/>
      <c r="QXU2" s="723"/>
      <c r="QXW2" s="723"/>
      <c r="QXY2" s="723"/>
      <c r="QYA2" s="723"/>
      <c r="QYC2" s="723"/>
      <c r="QYE2" s="723"/>
      <c r="QYG2" s="723"/>
      <c r="QYI2" s="723"/>
      <c r="QYK2" s="723"/>
      <c r="QYM2" s="723"/>
      <c r="QYO2" s="723"/>
      <c r="QYQ2" s="723"/>
      <c r="QYS2" s="723"/>
      <c r="QYU2" s="723"/>
      <c r="QYW2" s="723"/>
      <c r="QYY2" s="723"/>
      <c r="QZA2" s="723"/>
      <c r="QZC2" s="723"/>
      <c r="QZE2" s="723"/>
      <c r="QZG2" s="723"/>
      <c r="QZI2" s="723"/>
      <c r="QZK2" s="723"/>
      <c r="QZM2" s="723"/>
      <c r="QZO2" s="723"/>
      <c r="QZQ2" s="723"/>
      <c r="QZS2" s="723"/>
      <c r="QZU2" s="723"/>
      <c r="QZW2" s="723"/>
      <c r="QZY2" s="723"/>
      <c r="RAA2" s="723"/>
      <c r="RAC2" s="723"/>
      <c r="RAE2" s="723"/>
      <c r="RAG2" s="723"/>
      <c r="RAI2" s="723"/>
      <c r="RAK2" s="723"/>
      <c r="RAM2" s="723"/>
      <c r="RAO2" s="723"/>
      <c r="RAQ2" s="723"/>
      <c r="RAS2" s="723"/>
      <c r="RAU2" s="723"/>
      <c r="RAW2" s="723"/>
      <c r="RAY2" s="723"/>
      <c r="RBA2" s="723"/>
      <c r="RBC2" s="723"/>
      <c r="RBE2" s="723"/>
      <c r="RBG2" s="723"/>
      <c r="RBI2" s="723"/>
      <c r="RBK2" s="723"/>
      <c r="RBM2" s="723"/>
      <c r="RBO2" s="723"/>
      <c r="RBQ2" s="723"/>
      <c r="RBS2" s="723"/>
      <c r="RBU2" s="723"/>
      <c r="RBW2" s="723"/>
      <c r="RBY2" s="723"/>
      <c r="RCA2" s="723"/>
      <c r="RCC2" s="723"/>
      <c r="RCE2" s="723"/>
      <c r="RCG2" s="723"/>
      <c r="RCI2" s="723"/>
      <c r="RCK2" s="723"/>
      <c r="RCM2" s="723"/>
      <c r="RCO2" s="723"/>
      <c r="RCQ2" s="723"/>
      <c r="RCS2" s="723"/>
      <c r="RCU2" s="723"/>
      <c r="RCW2" s="723"/>
      <c r="RCY2" s="723"/>
      <c r="RDA2" s="723"/>
      <c r="RDC2" s="723"/>
      <c r="RDE2" s="723"/>
      <c r="RDG2" s="723"/>
      <c r="RDI2" s="723"/>
      <c r="RDK2" s="723"/>
      <c r="RDM2" s="723"/>
      <c r="RDO2" s="723"/>
      <c r="RDQ2" s="723"/>
      <c r="RDS2" s="723"/>
      <c r="RDU2" s="723"/>
      <c r="RDW2" s="723"/>
      <c r="RDY2" s="723"/>
      <c r="REA2" s="723"/>
      <c r="REC2" s="723"/>
      <c r="REE2" s="723"/>
      <c r="REG2" s="723"/>
      <c r="REI2" s="723"/>
      <c r="REK2" s="723"/>
      <c r="REM2" s="723"/>
      <c r="REO2" s="723"/>
      <c r="REQ2" s="723"/>
      <c r="RES2" s="723"/>
      <c r="REU2" s="723"/>
      <c r="REW2" s="723"/>
      <c r="REY2" s="723"/>
      <c r="RFA2" s="723"/>
      <c r="RFC2" s="723"/>
      <c r="RFE2" s="723"/>
      <c r="RFG2" s="723"/>
      <c r="RFI2" s="723"/>
      <c r="RFK2" s="723"/>
      <c r="RFM2" s="723"/>
      <c r="RFO2" s="723"/>
      <c r="RFQ2" s="723"/>
      <c r="RFS2" s="723"/>
      <c r="RFU2" s="723"/>
      <c r="RFW2" s="723"/>
      <c r="RFY2" s="723"/>
      <c r="RGA2" s="723"/>
      <c r="RGC2" s="723"/>
      <c r="RGE2" s="723"/>
      <c r="RGG2" s="723"/>
      <c r="RGI2" s="723"/>
      <c r="RGK2" s="723"/>
      <c r="RGM2" s="723"/>
      <c r="RGO2" s="723"/>
      <c r="RGQ2" s="723"/>
      <c r="RGS2" s="723"/>
      <c r="RGU2" s="723"/>
      <c r="RGW2" s="723"/>
      <c r="RGY2" s="723"/>
      <c r="RHA2" s="723"/>
      <c r="RHC2" s="723"/>
      <c r="RHE2" s="723"/>
      <c r="RHG2" s="723"/>
      <c r="RHI2" s="723"/>
      <c r="RHK2" s="723"/>
      <c r="RHM2" s="723"/>
      <c r="RHO2" s="723"/>
      <c r="RHQ2" s="723"/>
      <c r="RHS2" s="723"/>
      <c r="RHU2" s="723"/>
      <c r="RHW2" s="723"/>
      <c r="RHY2" s="723"/>
      <c r="RIA2" s="723"/>
      <c r="RIC2" s="723"/>
      <c r="RIE2" s="723"/>
      <c r="RIG2" s="723"/>
      <c r="RII2" s="723"/>
      <c r="RIK2" s="723"/>
      <c r="RIM2" s="723"/>
      <c r="RIO2" s="723"/>
      <c r="RIQ2" s="723"/>
      <c r="RIS2" s="723"/>
      <c r="RIU2" s="723"/>
      <c r="RIW2" s="723"/>
      <c r="RIY2" s="723"/>
      <c r="RJA2" s="723"/>
      <c r="RJC2" s="723"/>
      <c r="RJE2" s="723"/>
      <c r="RJG2" s="723"/>
      <c r="RJI2" s="723"/>
      <c r="RJK2" s="723"/>
      <c r="RJM2" s="723"/>
      <c r="RJO2" s="723"/>
      <c r="RJQ2" s="723"/>
      <c r="RJS2" s="723"/>
      <c r="RJU2" s="723"/>
      <c r="RJW2" s="723"/>
      <c r="RJY2" s="723"/>
      <c r="RKA2" s="723"/>
      <c r="RKC2" s="723"/>
      <c r="RKE2" s="723"/>
      <c r="RKG2" s="723"/>
      <c r="RKI2" s="723"/>
      <c r="RKK2" s="723"/>
      <c r="RKM2" s="723"/>
      <c r="RKO2" s="723"/>
      <c r="RKQ2" s="723"/>
      <c r="RKS2" s="723"/>
      <c r="RKU2" s="723"/>
      <c r="RKW2" s="723"/>
      <c r="RKY2" s="723"/>
      <c r="RLA2" s="723"/>
      <c r="RLC2" s="723"/>
      <c r="RLE2" s="723"/>
      <c r="RLG2" s="723"/>
      <c r="RLI2" s="723"/>
      <c r="RLK2" s="723"/>
      <c r="RLM2" s="723"/>
      <c r="RLO2" s="723"/>
      <c r="RLQ2" s="723"/>
      <c r="RLS2" s="723"/>
      <c r="RLU2" s="723"/>
      <c r="RLW2" s="723"/>
      <c r="RLY2" s="723"/>
      <c r="RMA2" s="723"/>
      <c r="RMC2" s="723"/>
      <c r="RME2" s="723"/>
      <c r="RMG2" s="723"/>
      <c r="RMI2" s="723"/>
      <c r="RMK2" s="723"/>
      <c r="RMM2" s="723"/>
      <c r="RMO2" s="723"/>
      <c r="RMQ2" s="723"/>
      <c r="RMS2" s="723"/>
      <c r="RMU2" s="723"/>
      <c r="RMW2" s="723"/>
      <c r="RMY2" s="723"/>
      <c r="RNA2" s="723"/>
      <c r="RNC2" s="723"/>
      <c r="RNE2" s="723"/>
      <c r="RNG2" s="723"/>
      <c r="RNI2" s="723"/>
      <c r="RNK2" s="723"/>
      <c r="RNM2" s="723"/>
      <c r="RNO2" s="723"/>
      <c r="RNQ2" s="723"/>
      <c r="RNS2" s="723"/>
      <c r="RNU2" s="723"/>
      <c r="RNW2" s="723"/>
      <c r="RNY2" s="723"/>
      <c r="ROA2" s="723"/>
      <c r="ROC2" s="723"/>
      <c r="ROE2" s="723"/>
      <c r="ROG2" s="723"/>
      <c r="ROI2" s="723"/>
      <c r="ROK2" s="723"/>
      <c r="ROM2" s="723"/>
      <c r="ROO2" s="723"/>
      <c r="ROQ2" s="723"/>
      <c r="ROS2" s="723"/>
      <c r="ROU2" s="723"/>
      <c r="ROW2" s="723"/>
      <c r="ROY2" s="723"/>
      <c r="RPA2" s="723"/>
      <c r="RPC2" s="723"/>
      <c r="RPE2" s="723"/>
      <c r="RPG2" s="723"/>
      <c r="RPI2" s="723"/>
      <c r="RPK2" s="723"/>
      <c r="RPM2" s="723"/>
      <c r="RPO2" s="723"/>
      <c r="RPQ2" s="723"/>
      <c r="RPS2" s="723"/>
      <c r="RPU2" s="723"/>
      <c r="RPW2" s="723"/>
      <c r="RPY2" s="723"/>
      <c r="RQA2" s="723"/>
      <c r="RQC2" s="723"/>
      <c r="RQE2" s="723"/>
      <c r="RQG2" s="723"/>
      <c r="RQI2" s="723"/>
      <c r="RQK2" s="723"/>
      <c r="RQM2" s="723"/>
      <c r="RQO2" s="723"/>
      <c r="RQQ2" s="723"/>
      <c r="RQS2" s="723"/>
      <c r="RQU2" s="723"/>
      <c r="RQW2" s="723"/>
      <c r="RQY2" s="723"/>
      <c r="RRA2" s="723"/>
      <c r="RRC2" s="723"/>
      <c r="RRE2" s="723"/>
      <c r="RRG2" s="723"/>
      <c r="RRI2" s="723"/>
      <c r="RRK2" s="723"/>
      <c r="RRM2" s="723"/>
      <c r="RRO2" s="723"/>
      <c r="RRQ2" s="723"/>
      <c r="RRS2" s="723"/>
      <c r="RRU2" s="723"/>
      <c r="RRW2" s="723"/>
      <c r="RRY2" s="723"/>
      <c r="RSA2" s="723"/>
      <c r="RSC2" s="723"/>
      <c r="RSE2" s="723"/>
      <c r="RSG2" s="723"/>
      <c r="RSI2" s="723"/>
      <c r="RSK2" s="723"/>
      <c r="RSM2" s="723"/>
      <c r="RSO2" s="723"/>
      <c r="RSQ2" s="723"/>
      <c r="RSS2" s="723"/>
      <c r="RSU2" s="723"/>
      <c r="RSW2" s="723"/>
      <c r="RSY2" s="723"/>
      <c r="RTA2" s="723"/>
      <c r="RTC2" s="723"/>
      <c r="RTE2" s="723"/>
      <c r="RTG2" s="723"/>
      <c r="RTI2" s="723"/>
      <c r="RTK2" s="723"/>
      <c r="RTM2" s="723"/>
      <c r="RTO2" s="723"/>
      <c r="RTQ2" s="723"/>
      <c r="RTS2" s="723"/>
      <c r="RTU2" s="723"/>
      <c r="RTW2" s="723"/>
      <c r="RTY2" s="723"/>
      <c r="RUA2" s="723"/>
      <c r="RUC2" s="723"/>
      <c r="RUE2" s="723"/>
      <c r="RUG2" s="723"/>
      <c r="RUI2" s="723"/>
      <c r="RUK2" s="723"/>
      <c r="RUM2" s="723"/>
      <c r="RUO2" s="723"/>
      <c r="RUQ2" s="723"/>
      <c r="RUS2" s="723"/>
      <c r="RUU2" s="723"/>
      <c r="RUW2" s="723"/>
      <c r="RUY2" s="723"/>
      <c r="RVA2" s="723"/>
      <c r="RVC2" s="723"/>
      <c r="RVE2" s="723"/>
      <c r="RVG2" s="723"/>
      <c r="RVI2" s="723"/>
      <c r="RVK2" s="723"/>
      <c r="RVM2" s="723"/>
      <c r="RVO2" s="723"/>
      <c r="RVQ2" s="723"/>
      <c r="RVS2" s="723"/>
      <c r="RVU2" s="723"/>
      <c r="RVW2" s="723"/>
      <c r="RVY2" s="723"/>
      <c r="RWA2" s="723"/>
      <c r="RWC2" s="723"/>
      <c r="RWE2" s="723"/>
      <c r="RWG2" s="723"/>
      <c r="RWI2" s="723"/>
      <c r="RWK2" s="723"/>
      <c r="RWM2" s="723"/>
      <c r="RWO2" s="723"/>
      <c r="RWQ2" s="723"/>
      <c r="RWS2" s="723"/>
      <c r="RWU2" s="723"/>
      <c r="RWW2" s="723"/>
      <c r="RWY2" s="723"/>
      <c r="RXA2" s="723"/>
      <c r="RXC2" s="723"/>
      <c r="RXE2" s="723"/>
      <c r="RXG2" s="723"/>
      <c r="RXI2" s="723"/>
      <c r="RXK2" s="723"/>
      <c r="RXM2" s="723"/>
      <c r="RXO2" s="723"/>
      <c r="RXQ2" s="723"/>
      <c r="RXS2" s="723"/>
      <c r="RXU2" s="723"/>
      <c r="RXW2" s="723"/>
      <c r="RXY2" s="723"/>
      <c r="RYA2" s="723"/>
      <c r="RYC2" s="723"/>
      <c r="RYE2" s="723"/>
      <c r="RYG2" s="723"/>
      <c r="RYI2" s="723"/>
      <c r="RYK2" s="723"/>
      <c r="RYM2" s="723"/>
      <c r="RYO2" s="723"/>
      <c r="RYQ2" s="723"/>
      <c r="RYS2" s="723"/>
      <c r="RYU2" s="723"/>
      <c r="RYW2" s="723"/>
      <c r="RYY2" s="723"/>
      <c r="RZA2" s="723"/>
      <c r="RZC2" s="723"/>
      <c r="RZE2" s="723"/>
      <c r="RZG2" s="723"/>
      <c r="RZI2" s="723"/>
      <c r="RZK2" s="723"/>
      <c r="RZM2" s="723"/>
      <c r="RZO2" s="723"/>
      <c r="RZQ2" s="723"/>
      <c r="RZS2" s="723"/>
      <c r="RZU2" s="723"/>
      <c r="RZW2" s="723"/>
      <c r="RZY2" s="723"/>
      <c r="SAA2" s="723"/>
      <c r="SAC2" s="723"/>
      <c r="SAE2" s="723"/>
      <c r="SAG2" s="723"/>
      <c r="SAI2" s="723"/>
      <c r="SAK2" s="723"/>
      <c r="SAM2" s="723"/>
      <c r="SAO2" s="723"/>
      <c r="SAQ2" s="723"/>
      <c r="SAS2" s="723"/>
      <c r="SAU2" s="723"/>
      <c r="SAW2" s="723"/>
      <c r="SAY2" s="723"/>
      <c r="SBA2" s="723"/>
      <c r="SBC2" s="723"/>
      <c r="SBE2" s="723"/>
      <c r="SBG2" s="723"/>
      <c r="SBI2" s="723"/>
      <c r="SBK2" s="723"/>
      <c r="SBM2" s="723"/>
      <c r="SBO2" s="723"/>
      <c r="SBQ2" s="723"/>
      <c r="SBS2" s="723"/>
      <c r="SBU2" s="723"/>
      <c r="SBW2" s="723"/>
      <c r="SBY2" s="723"/>
      <c r="SCA2" s="723"/>
      <c r="SCC2" s="723"/>
      <c r="SCE2" s="723"/>
      <c r="SCG2" s="723"/>
      <c r="SCI2" s="723"/>
      <c r="SCK2" s="723"/>
      <c r="SCM2" s="723"/>
      <c r="SCO2" s="723"/>
      <c r="SCQ2" s="723"/>
      <c r="SCS2" s="723"/>
      <c r="SCU2" s="723"/>
      <c r="SCW2" s="723"/>
      <c r="SCY2" s="723"/>
      <c r="SDA2" s="723"/>
      <c r="SDC2" s="723"/>
      <c r="SDE2" s="723"/>
      <c r="SDG2" s="723"/>
      <c r="SDI2" s="723"/>
      <c r="SDK2" s="723"/>
      <c r="SDM2" s="723"/>
      <c r="SDO2" s="723"/>
      <c r="SDQ2" s="723"/>
      <c r="SDS2" s="723"/>
      <c r="SDU2" s="723"/>
      <c r="SDW2" s="723"/>
      <c r="SDY2" s="723"/>
      <c r="SEA2" s="723"/>
      <c r="SEC2" s="723"/>
      <c r="SEE2" s="723"/>
      <c r="SEG2" s="723"/>
      <c r="SEI2" s="723"/>
      <c r="SEK2" s="723"/>
      <c r="SEM2" s="723"/>
      <c r="SEO2" s="723"/>
      <c r="SEQ2" s="723"/>
      <c r="SES2" s="723"/>
      <c r="SEU2" s="723"/>
      <c r="SEW2" s="723"/>
      <c r="SEY2" s="723"/>
      <c r="SFA2" s="723"/>
      <c r="SFC2" s="723"/>
      <c r="SFE2" s="723"/>
      <c r="SFG2" s="723"/>
      <c r="SFI2" s="723"/>
      <c r="SFK2" s="723"/>
      <c r="SFM2" s="723"/>
      <c r="SFO2" s="723"/>
      <c r="SFQ2" s="723"/>
      <c r="SFS2" s="723"/>
      <c r="SFU2" s="723"/>
      <c r="SFW2" s="723"/>
      <c r="SFY2" s="723"/>
      <c r="SGA2" s="723"/>
      <c r="SGC2" s="723"/>
      <c r="SGE2" s="723"/>
      <c r="SGG2" s="723"/>
      <c r="SGI2" s="723"/>
      <c r="SGK2" s="723"/>
      <c r="SGM2" s="723"/>
      <c r="SGO2" s="723"/>
      <c r="SGQ2" s="723"/>
      <c r="SGS2" s="723"/>
      <c r="SGU2" s="723"/>
      <c r="SGW2" s="723"/>
      <c r="SGY2" s="723"/>
      <c r="SHA2" s="723"/>
      <c r="SHC2" s="723"/>
      <c r="SHE2" s="723"/>
      <c r="SHG2" s="723"/>
      <c r="SHI2" s="723"/>
      <c r="SHK2" s="723"/>
      <c r="SHM2" s="723"/>
      <c r="SHO2" s="723"/>
      <c r="SHQ2" s="723"/>
      <c r="SHS2" s="723"/>
      <c r="SHU2" s="723"/>
      <c r="SHW2" s="723"/>
      <c r="SHY2" s="723"/>
      <c r="SIA2" s="723"/>
      <c r="SIC2" s="723"/>
      <c r="SIE2" s="723"/>
      <c r="SIG2" s="723"/>
      <c r="SII2" s="723"/>
      <c r="SIK2" s="723"/>
      <c r="SIM2" s="723"/>
      <c r="SIO2" s="723"/>
      <c r="SIQ2" s="723"/>
      <c r="SIS2" s="723"/>
      <c r="SIU2" s="723"/>
      <c r="SIW2" s="723"/>
      <c r="SIY2" s="723"/>
      <c r="SJA2" s="723"/>
      <c r="SJC2" s="723"/>
      <c r="SJE2" s="723"/>
      <c r="SJG2" s="723"/>
      <c r="SJI2" s="723"/>
      <c r="SJK2" s="723"/>
      <c r="SJM2" s="723"/>
      <c r="SJO2" s="723"/>
      <c r="SJQ2" s="723"/>
      <c r="SJS2" s="723"/>
      <c r="SJU2" s="723"/>
      <c r="SJW2" s="723"/>
      <c r="SJY2" s="723"/>
      <c r="SKA2" s="723"/>
      <c r="SKC2" s="723"/>
      <c r="SKE2" s="723"/>
      <c r="SKG2" s="723"/>
      <c r="SKI2" s="723"/>
      <c r="SKK2" s="723"/>
      <c r="SKM2" s="723"/>
      <c r="SKO2" s="723"/>
      <c r="SKQ2" s="723"/>
      <c r="SKS2" s="723"/>
      <c r="SKU2" s="723"/>
      <c r="SKW2" s="723"/>
      <c r="SKY2" s="723"/>
      <c r="SLA2" s="723"/>
      <c r="SLC2" s="723"/>
      <c r="SLE2" s="723"/>
      <c r="SLG2" s="723"/>
      <c r="SLI2" s="723"/>
      <c r="SLK2" s="723"/>
      <c r="SLM2" s="723"/>
      <c r="SLO2" s="723"/>
      <c r="SLQ2" s="723"/>
      <c r="SLS2" s="723"/>
      <c r="SLU2" s="723"/>
      <c r="SLW2" s="723"/>
      <c r="SLY2" s="723"/>
      <c r="SMA2" s="723"/>
      <c r="SMC2" s="723"/>
      <c r="SME2" s="723"/>
      <c r="SMG2" s="723"/>
      <c r="SMI2" s="723"/>
      <c r="SMK2" s="723"/>
      <c r="SMM2" s="723"/>
      <c r="SMO2" s="723"/>
      <c r="SMQ2" s="723"/>
      <c r="SMS2" s="723"/>
      <c r="SMU2" s="723"/>
      <c r="SMW2" s="723"/>
      <c r="SMY2" s="723"/>
      <c r="SNA2" s="723"/>
      <c r="SNC2" s="723"/>
      <c r="SNE2" s="723"/>
      <c r="SNG2" s="723"/>
      <c r="SNI2" s="723"/>
      <c r="SNK2" s="723"/>
      <c r="SNM2" s="723"/>
      <c r="SNO2" s="723"/>
      <c r="SNQ2" s="723"/>
      <c r="SNS2" s="723"/>
      <c r="SNU2" s="723"/>
      <c r="SNW2" s="723"/>
      <c r="SNY2" s="723"/>
      <c r="SOA2" s="723"/>
      <c r="SOC2" s="723"/>
      <c r="SOE2" s="723"/>
      <c r="SOG2" s="723"/>
      <c r="SOI2" s="723"/>
      <c r="SOK2" s="723"/>
      <c r="SOM2" s="723"/>
      <c r="SOO2" s="723"/>
      <c r="SOQ2" s="723"/>
      <c r="SOS2" s="723"/>
      <c r="SOU2" s="723"/>
      <c r="SOW2" s="723"/>
      <c r="SOY2" s="723"/>
      <c r="SPA2" s="723"/>
      <c r="SPC2" s="723"/>
      <c r="SPE2" s="723"/>
      <c r="SPG2" s="723"/>
      <c r="SPI2" s="723"/>
      <c r="SPK2" s="723"/>
      <c r="SPM2" s="723"/>
      <c r="SPO2" s="723"/>
      <c r="SPQ2" s="723"/>
      <c r="SPS2" s="723"/>
      <c r="SPU2" s="723"/>
      <c r="SPW2" s="723"/>
      <c r="SPY2" s="723"/>
      <c r="SQA2" s="723"/>
      <c r="SQC2" s="723"/>
      <c r="SQE2" s="723"/>
      <c r="SQG2" s="723"/>
      <c r="SQI2" s="723"/>
      <c r="SQK2" s="723"/>
      <c r="SQM2" s="723"/>
      <c r="SQO2" s="723"/>
      <c r="SQQ2" s="723"/>
      <c r="SQS2" s="723"/>
      <c r="SQU2" s="723"/>
      <c r="SQW2" s="723"/>
      <c r="SQY2" s="723"/>
      <c r="SRA2" s="723"/>
      <c r="SRC2" s="723"/>
      <c r="SRE2" s="723"/>
      <c r="SRG2" s="723"/>
      <c r="SRI2" s="723"/>
      <c r="SRK2" s="723"/>
      <c r="SRM2" s="723"/>
      <c r="SRO2" s="723"/>
      <c r="SRQ2" s="723"/>
      <c r="SRS2" s="723"/>
      <c r="SRU2" s="723"/>
      <c r="SRW2" s="723"/>
      <c r="SRY2" s="723"/>
      <c r="SSA2" s="723"/>
      <c r="SSC2" s="723"/>
      <c r="SSE2" s="723"/>
      <c r="SSG2" s="723"/>
      <c r="SSI2" s="723"/>
      <c r="SSK2" s="723"/>
      <c r="SSM2" s="723"/>
      <c r="SSO2" s="723"/>
      <c r="SSQ2" s="723"/>
      <c r="SSS2" s="723"/>
      <c r="SSU2" s="723"/>
      <c r="SSW2" s="723"/>
      <c r="SSY2" s="723"/>
      <c r="STA2" s="723"/>
      <c r="STC2" s="723"/>
      <c r="STE2" s="723"/>
      <c r="STG2" s="723"/>
      <c r="STI2" s="723"/>
      <c r="STK2" s="723"/>
      <c r="STM2" s="723"/>
      <c r="STO2" s="723"/>
      <c r="STQ2" s="723"/>
      <c r="STS2" s="723"/>
      <c r="STU2" s="723"/>
      <c r="STW2" s="723"/>
      <c r="STY2" s="723"/>
      <c r="SUA2" s="723"/>
      <c r="SUC2" s="723"/>
      <c r="SUE2" s="723"/>
      <c r="SUG2" s="723"/>
      <c r="SUI2" s="723"/>
      <c r="SUK2" s="723"/>
      <c r="SUM2" s="723"/>
      <c r="SUO2" s="723"/>
      <c r="SUQ2" s="723"/>
      <c r="SUS2" s="723"/>
      <c r="SUU2" s="723"/>
      <c r="SUW2" s="723"/>
      <c r="SUY2" s="723"/>
      <c r="SVA2" s="723"/>
      <c r="SVC2" s="723"/>
      <c r="SVE2" s="723"/>
      <c r="SVG2" s="723"/>
      <c r="SVI2" s="723"/>
      <c r="SVK2" s="723"/>
      <c r="SVM2" s="723"/>
      <c r="SVO2" s="723"/>
      <c r="SVQ2" s="723"/>
      <c r="SVS2" s="723"/>
      <c r="SVU2" s="723"/>
      <c r="SVW2" s="723"/>
      <c r="SVY2" s="723"/>
      <c r="SWA2" s="723"/>
      <c r="SWC2" s="723"/>
      <c r="SWE2" s="723"/>
      <c r="SWG2" s="723"/>
      <c r="SWI2" s="723"/>
      <c r="SWK2" s="723"/>
      <c r="SWM2" s="723"/>
      <c r="SWO2" s="723"/>
      <c r="SWQ2" s="723"/>
      <c r="SWS2" s="723"/>
      <c r="SWU2" s="723"/>
      <c r="SWW2" s="723"/>
      <c r="SWY2" s="723"/>
      <c r="SXA2" s="723"/>
      <c r="SXC2" s="723"/>
      <c r="SXE2" s="723"/>
      <c r="SXG2" s="723"/>
      <c r="SXI2" s="723"/>
      <c r="SXK2" s="723"/>
      <c r="SXM2" s="723"/>
      <c r="SXO2" s="723"/>
      <c r="SXQ2" s="723"/>
      <c r="SXS2" s="723"/>
      <c r="SXU2" s="723"/>
      <c r="SXW2" s="723"/>
      <c r="SXY2" s="723"/>
      <c r="SYA2" s="723"/>
      <c r="SYC2" s="723"/>
      <c r="SYE2" s="723"/>
      <c r="SYG2" s="723"/>
      <c r="SYI2" s="723"/>
      <c r="SYK2" s="723"/>
      <c r="SYM2" s="723"/>
      <c r="SYO2" s="723"/>
      <c r="SYQ2" s="723"/>
      <c r="SYS2" s="723"/>
      <c r="SYU2" s="723"/>
      <c r="SYW2" s="723"/>
      <c r="SYY2" s="723"/>
      <c r="SZA2" s="723"/>
      <c r="SZC2" s="723"/>
      <c r="SZE2" s="723"/>
      <c r="SZG2" s="723"/>
      <c r="SZI2" s="723"/>
      <c r="SZK2" s="723"/>
      <c r="SZM2" s="723"/>
      <c r="SZO2" s="723"/>
      <c r="SZQ2" s="723"/>
      <c r="SZS2" s="723"/>
      <c r="SZU2" s="723"/>
      <c r="SZW2" s="723"/>
      <c r="SZY2" s="723"/>
      <c r="TAA2" s="723"/>
      <c r="TAC2" s="723"/>
      <c r="TAE2" s="723"/>
      <c r="TAG2" s="723"/>
      <c r="TAI2" s="723"/>
      <c r="TAK2" s="723"/>
      <c r="TAM2" s="723"/>
      <c r="TAO2" s="723"/>
      <c r="TAQ2" s="723"/>
      <c r="TAS2" s="723"/>
      <c r="TAU2" s="723"/>
      <c r="TAW2" s="723"/>
      <c r="TAY2" s="723"/>
      <c r="TBA2" s="723"/>
      <c r="TBC2" s="723"/>
      <c r="TBE2" s="723"/>
      <c r="TBG2" s="723"/>
      <c r="TBI2" s="723"/>
      <c r="TBK2" s="723"/>
      <c r="TBM2" s="723"/>
      <c r="TBO2" s="723"/>
      <c r="TBQ2" s="723"/>
      <c r="TBS2" s="723"/>
      <c r="TBU2" s="723"/>
      <c r="TBW2" s="723"/>
      <c r="TBY2" s="723"/>
      <c r="TCA2" s="723"/>
      <c r="TCC2" s="723"/>
      <c r="TCE2" s="723"/>
      <c r="TCG2" s="723"/>
      <c r="TCI2" s="723"/>
      <c r="TCK2" s="723"/>
      <c r="TCM2" s="723"/>
      <c r="TCO2" s="723"/>
      <c r="TCQ2" s="723"/>
      <c r="TCS2" s="723"/>
      <c r="TCU2" s="723"/>
      <c r="TCW2" s="723"/>
      <c r="TCY2" s="723"/>
      <c r="TDA2" s="723"/>
      <c r="TDC2" s="723"/>
      <c r="TDE2" s="723"/>
      <c r="TDG2" s="723"/>
      <c r="TDI2" s="723"/>
      <c r="TDK2" s="723"/>
      <c r="TDM2" s="723"/>
      <c r="TDO2" s="723"/>
      <c r="TDQ2" s="723"/>
      <c r="TDS2" s="723"/>
      <c r="TDU2" s="723"/>
      <c r="TDW2" s="723"/>
      <c r="TDY2" s="723"/>
      <c r="TEA2" s="723"/>
      <c r="TEC2" s="723"/>
      <c r="TEE2" s="723"/>
      <c r="TEG2" s="723"/>
      <c r="TEI2" s="723"/>
      <c r="TEK2" s="723"/>
      <c r="TEM2" s="723"/>
      <c r="TEO2" s="723"/>
      <c r="TEQ2" s="723"/>
      <c r="TES2" s="723"/>
      <c r="TEU2" s="723"/>
      <c r="TEW2" s="723"/>
      <c r="TEY2" s="723"/>
      <c r="TFA2" s="723"/>
      <c r="TFC2" s="723"/>
      <c r="TFE2" s="723"/>
      <c r="TFG2" s="723"/>
      <c r="TFI2" s="723"/>
      <c r="TFK2" s="723"/>
      <c r="TFM2" s="723"/>
      <c r="TFO2" s="723"/>
      <c r="TFQ2" s="723"/>
      <c r="TFS2" s="723"/>
      <c r="TFU2" s="723"/>
      <c r="TFW2" s="723"/>
      <c r="TFY2" s="723"/>
      <c r="TGA2" s="723"/>
      <c r="TGC2" s="723"/>
      <c r="TGE2" s="723"/>
      <c r="TGG2" s="723"/>
      <c r="TGI2" s="723"/>
      <c r="TGK2" s="723"/>
      <c r="TGM2" s="723"/>
      <c r="TGO2" s="723"/>
      <c r="TGQ2" s="723"/>
      <c r="TGS2" s="723"/>
      <c r="TGU2" s="723"/>
      <c r="TGW2" s="723"/>
      <c r="TGY2" s="723"/>
      <c r="THA2" s="723"/>
      <c r="THC2" s="723"/>
      <c r="THE2" s="723"/>
      <c r="THG2" s="723"/>
      <c r="THI2" s="723"/>
      <c r="THK2" s="723"/>
      <c r="THM2" s="723"/>
      <c r="THO2" s="723"/>
      <c r="THQ2" s="723"/>
      <c r="THS2" s="723"/>
      <c r="THU2" s="723"/>
      <c r="THW2" s="723"/>
      <c r="THY2" s="723"/>
      <c r="TIA2" s="723"/>
      <c r="TIC2" s="723"/>
      <c r="TIE2" s="723"/>
      <c r="TIG2" s="723"/>
      <c r="TII2" s="723"/>
      <c r="TIK2" s="723"/>
      <c r="TIM2" s="723"/>
      <c r="TIO2" s="723"/>
      <c r="TIQ2" s="723"/>
      <c r="TIS2" s="723"/>
      <c r="TIU2" s="723"/>
      <c r="TIW2" s="723"/>
      <c r="TIY2" s="723"/>
      <c r="TJA2" s="723"/>
      <c r="TJC2" s="723"/>
      <c r="TJE2" s="723"/>
      <c r="TJG2" s="723"/>
      <c r="TJI2" s="723"/>
      <c r="TJK2" s="723"/>
      <c r="TJM2" s="723"/>
      <c r="TJO2" s="723"/>
      <c r="TJQ2" s="723"/>
      <c r="TJS2" s="723"/>
      <c r="TJU2" s="723"/>
      <c r="TJW2" s="723"/>
      <c r="TJY2" s="723"/>
      <c r="TKA2" s="723"/>
      <c r="TKC2" s="723"/>
      <c r="TKE2" s="723"/>
      <c r="TKG2" s="723"/>
      <c r="TKI2" s="723"/>
      <c r="TKK2" s="723"/>
      <c r="TKM2" s="723"/>
      <c r="TKO2" s="723"/>
      <c r="TKQ2" s="723"/>
      <c r="TKS2" s="723"/>
      <c r="TKU2" s="723"/>
      <c r="TKW2" s="723"/>
      <c r="TKY2" s="723"/>
      <c r="TLA2" s="723"/>
      <c r="TLC2" s="723"/>
      <c r="TLE2" s="723"/>
      <c r="TLG2" s="723"/>
      <c r="TLI2" s="723"/>
      <c r="TLK2" s="723"/>
      <c r="TLM2" s="723"/>
      <c r="TLO2" s="723"/>
      <c r="TLQ2" s="723"/>
      <c r="TLS2" s="723"/>
      <c r="TLU2" s="723"/>
      <c r="TLW2" s="723"/>
      <c r="TLY2" s="723"/>
      <c r="TMA2" s="723"/>
      <c r="TMC2" s="723"/>
      <c r="TME2" s="723"/>
      <c r="TMG2" s="723"/>
      <c r="TMI2" s="723"/>
      <c r="TMK2" s="723"/>
      <c r="TMM2" s="723"/>
      <c r="TMO2" s="723"/>
      <c r="TMQ2" s="723"/>
      <c r="TMS2" s="723"/>
      <c r="TMU2" s="723"/>
      <c r="TMW2" s="723"/>
      <c r="TMY2" s="723"/>
      <c r="TNA2" s="723"/>
      <c r="TNC2" s="723"/>
      <c r="TNE2" s="723"/>
      <c r="TNG2" s="723"/>
      <c r="TNI2" s="723"/>
      <c r="TNK2" s="723"/>
      <c r="TNM2" s="723"/>
      <c r="TNO2" s="723"/>
      <c r="TNQ2" s="723"/>
      <c r="TNS2" s="723"/>
      <c r="TNU2" s="723"/>
      <c r="TNW2" s="723"/>
      <c r="TNY2" s="723"/>
      <c r="TOA2" s="723"/>
      <c r="TOC2" s="723"/>
      <c r="TOE2" s="723"/>
      <c r="TOG2" s="723"/>
      <c r="TOI2" s="723"/>
      <c r="TOK2" s="723"/>
      <c r="TOM2" s="723"/>
      <c r="TOO2" s="723"/>
      <c r="TOQ2" s="723"/>
      <c r="TOS2" s="723"/>
      <c r="TOU2" s="723"/>
      <c r="TOW2" s="723"/>
      <c r="TOY2" s="723"/>
      <c r="TPA2" s="723"/>
      <c r="TPC2" s="723"/>
      <c r="TPE2" s="723"/>
      <c r="TPG2" s="723"/>
      <c r="TPI2" s="723"/>
      <c r="TPK2" s="723"/>
      <c r="TPM2" s="723"/>
      <c r="TPO2" s="723"/>
      <c r="TPQ2" s="723"/>
      <c r="TPS2" s="723"/>
      <c r="TPU2" s="723"/>
      <c r="TPW2" s="723"/>
      <c r="TPY2" s="723"/>
      <c r="TQA2" s="723"/>
      <c r="TQC2" s="723"/>
      <c r="TQE2" s="723"/>
      <c r="TQG2" s="723"/>
      <c r="TQI2" s="723"/>
      <c r="TQK2" s="723"/>
      <c r="TQM2" s="723"/>
      <c r="TQO2" s="723"/>
      <c r="TQQ2" s="723"/>
      <c r="TQS2" s="723"/>
      <c r="TQU2" s="723"/>
      <c r="TQW2" s="723"/>
      <c r="TQY2" s="723"/>
      <c r="TRA2" s="723"/>
      <c r="TRC2" s="723"/>
      <c r="TRE2" s="723"/>
      <c r="TRG2" s="723"/>
      <c r="TRI2" s="723"/>
      <c r="TRK2" s="723"/>
      <c r="TRM2" s="723"/>
      <c r="TRO2" s="723"/>
      <c r="TRQ2" s="723"/>
      <c r="TRS2" s="723"/>
      <c r="TRU2" s="723"/>
      <c r="TRW2" s="723"/>
      <c r="TRY2" s="723"/>
      <c r="TSA2" s="723"/>
      <c r="TSC2" s="723"/>
      <c r="TSE2" s="723"/>
      <c r="TSG2" s="723"/>
      <c r="TSI2" s="723"/>
      <c r="TSK2" s="723"/>
      <c r="TSM2" s="723"/>
      <c r="TSO2" s="723"/>
      <c r="TSQ2" s="723"/>
      <c r="TSS2" s="723"/>
      <c r="TSU2" s="723"/>
      <c r="TSW2" s="723"/>
      <c r="TSY2" s="723"/>
      <c r="TTA2" s="723"/>
      <c r="TTC2" s="723"/>
      <c r="TTE2" s="723"/>
      <c r="TTG2" s="723"/>
      <c r="TTI2" s="723"/>
      <c r="TTK2" s="723"/>
      <c r="TTM2" s="723"/>
      <c r="TTO2" s="723"/>
      <c r="TTQ2" s="723"/>
      <c r="TTS2" s="723"/>
      <c r="TTU2" s="723"/>
      <c r="TTW2" s="723"/>
      <c r="TTY2" s="723"/>
      <c r="TUA2" s="723"/>
      <c r="TUC2" s="723"/>
      <c r="TUE2" s="723"/>
      <c r="TUG2" s="723"/>
      <c r="TUI2" s="723"/>
      <c r="TUK2" s="723"/>
      <c r="TUM2" s="723"/>
      <c r="TUO2" s="723"/>
      <c r="TUQ2" s="723"/>
      <c r="TUS2" s="723"/>
      <c r="TUU2" s="723"/>
      <c r="TUW2" s="723"/>
      <c r="TUY2" s="723"/>
      <c r="TVA2" s="723"/>
      <c r="TVC2" s="723"/>
      <c r="TVE2" s="723"/>
      <c r="TVG2" s="723"/>
      <c r="TVI2" s="723"/>
      <c r="TVK2" s="723"/>
      <c r="TVM2" s="723"/>
      <c r="TVO2" s="723"/>
      <c r="TVQ2" s="723"/>
      <c r="TVS2" s="723"/>
      <c r="TVU2" s="723"/>
      <c r="TVW2" s="723"/>
      <c r="TVY2" s="723"/>
      <c r="TWA2" s="723"/>
      <c r="TWC2" s="723"/>
      <c r="TWE2" s="723"/>
      <c r="TWG2" s="723"/>
      <c r="TWI2" s="723"/>
      <c r="TWK2" s="723"/>
      <c r="TWM2" s="723"/>
      <c r="TWO2" s="723"/>
      <c r="TWQ2" s="723"/>
      <c r="TWS2" s="723"/>
      <c r="TWU2" s="723"/>
      <c r="TWW2" s="723"/>
      <c r="TWY2" s="723"/>
      <c r="TXA2" s="723"/>
      <c r="TXC2" s="723"/>
      <c r="TXE2" s="723"/>
      <c r="TXG2" s="723"/>
      <c r="TXI2" s="723"/>
      <c r="TXK2" s="723"/>
      <c r="TXM2" s="723"/>
      <c r="TXO2" s="723"/>
      <c r="TXQ2" s="723"/>
      <c r="TXS2" s="723"/>
      <c r="TXU2" s="723"/>
      <c r="TXW2" s="723"/>
      <c r="TXY2" s="723"/>
      <c r="TYA2" s="723"/>
      <c r="TYC2" s="723"/>
      <c r="TYE2" s="723"/>
      <c r="TYG2" s="723"/>
      <c r="TYI2" s="723"/>
      <c r="TYK2" s="723"/>
      <c r="TYM2" s="723"/>
      <c r="TYO2" s="723"/>
      <c r="TYQ2" s="723"/>
      <c r="TYS2" s="723"/>
      <c r="TYU2" s="723"/>
      <c r="TYW2" s="723"/>
      <c r="TYY2" s="723"/>
      <c r="TZA2" s="723"/>
      <c r="TZC2" s="723"/>
      <c r="TZE2" s="723"/>
      <c r="TZG2" s="723"/>
      <c r="TZI2" s="723"/>
      <c r="TZK2" s="723"/>
      <c r="TZM2" s="723"/>
      <c r="TZO2" s="723"/>
      <c r="TZQ2" s="723"/>
      <c r="TZS2" s="723"/>
      <c r="TZU2" s="723"/>
      <c r="TZW2" s="723"/>
      <c r="TZY2" s="723"/>
      <c r="UAA2" s="723"/>
      <c r="UAC2" s="723"/>
      <c r="UAE2" s="723"/>
      <c r="UAG2" s="723"/>
      <c r="UAI2" s="723"/>
      <c r="UAK2" s="723"/>
      <c r="UAM2" s="723"/>
      <c r="UAO2" s="723"/>
      <c r="UAQ2" s="723"/>
      <c r="UAS2" s="723"/>
      <c r="UAU2" s="723"/>
      <c r="UAW2" s="723"/>
      <c r="UAY2" s="723"/>
      <c r="UBA2" s="723"/>
      <c r="UBC2" s="723"/>
      <c r="UBE2" s="723"/>
      <c r="UBG2" s="723"/>
      <c r="UBI2" s="723"/>
      <c r="UBK2" s="723"/>
      <c r="UBM2" s="723"/>
      <c r="UBO2" s="723"/>
      <c r="UBQ2" s="723"/>
      <c r="UBS2" s="723"/>
      <c r="UBU2" s="723"/>
      <c r="UBW2" s="723"/>
      <c r="UBY2" s="723"/>
      <c r="UCA2" s="723"/>
      <c r="UCC2" s="723"/>
      <c r="UCE2" s="723"/>
      <c r="UCG2" s="723"/>
      <c r="UCI2" s="723"/>
      <c r="UCK2" s="723"/>
      <c r="UCM2" s="723"/>
      <c r="UCO2" s="723"/>
      <c r="UCQ2" s="723"/>
      <c r="UCS2" s="723"/>
      <c r="UCU2" s="723"/>
      <c r="UCW2" s="723"/>
      <c r="UCY2" s="723"/>
      <c r="UDA2" s="723"/>
      <c r="UDC2" s="723"/>
      <c r="UDE2" s="723"/>
      <c r="UDG2" s="723"/>
      <c r="UDI2" s="723"/>
      <c r="UDK2" s="723"/>
      <c r="UDM2" s="723"/>
      <c r="UDO2" s="723"/>
      <c r="UDQ2" s="723"/>
      <c r="UDS2" s="723"/>
      <c r="UDU2" s="723"/>
      <c r="UDW2" s="723"/>
      <c r="UDY2" s="723"/>
      <c r="UEA2" s="723"/>
      <c r="UEC2" s="723"/>
      <c r="UEE2" s="723"/>
      <c r="UEG2" s="723"/>
      <c r="UEI2" s="723"/>
      <c r="UEK2" s="723"/>
      <c r="UEM2" s="723"/>
      <c r="UEO2" s="723"/>
      <c r="UEQ2" s="723"/>
      <c r="UES2" s="723"/>
      <c r="UEU2" s="723"/>
      <c r="UEW2" s="723"/>
      <c r="UEY2" s="723"/>
      <c r="UFA2" s="723"/>
      <c r="UFC2" s="723"/>
      <c r="UFE2" s="723"/>
      <c r="UFG2" s="723"/>
      <c r="UFI2" s="723"/>
      <c r="UFK2" s="723"/>
      <c r="UFM2" s="723"/>
      <c r="UFO2" s="723"/>
      <c r="UFQ2" s="723"/>
      <c r="UFS2" s="723"/>
      <c r="UFU2" s="723"/>
      <c r="UFW2" s="723"/>
      <c r="UFY2" s="723"/>
      <c r="UGA2" s="723"/>
      <c r="UGC2" s="723"/>
      <c r="UGE2" s="723"/>
      <c r="UGG2" s="723"/>
      <c r="UGI2" s="723"/>
      <c r="UGK2" s="723"/>
      <c r="UGM2" s="723"/>
      <c r="UGO2" s="723"/>
      <c r="UGQ2" s="723"/>
      <c r="UGS2" s="723"/>
      <c r="UGU2" s="723"/>
      <c r="UGW2" s="723"/>
      <c r="UGY2" s="723"/>
      <c r="UHA2" s="723"/>
      <c r="UHC2" s="723"/>
      <c r="UHE2" s="723"/>
      <c r="UHG2" s="723"/>
      <c r="UHI2" s="723"/>
      <c r="UHK2" s="723"/>
      <c r="UHM2" s="723"/>
      <c r="UHO2" s="723"/>
      <c r="UHQ2" s="723"/>
      <c r="UHS2" s="723"/>
      <c r="UHU2" s="723"/>
      <c r="UHW2" s="723"/>
      <c r="UHY2" s="723"/>
      <c r="UIA2" s="723"/>
      <c r="UIC2" s="723"/>
      <c r="UIE2" s="723"/>
      <c r="UIG2" s="723"/>
      <c r="UII2" s="723"/>
      <c r="UIK2" s="723"/>
      <c r="UIM2" s="723"/>
      <c r="UIO2" s="723"/>
      <c r="UIQ2" s="723"/>
      <c r="UIS2" s="723"/>
      <c r="UIU2" s="723"/>
      <c r="UIW2" s="723"/>
      <c r="UIY2" s="723"/>
      <c r="UJA2" s="723"/>
      <c r="UJC2" s="723"/>
      <c r="UJE2" s="723"/>
      <c r="UJG2" s="723"/>
      <c r="UJI2" s="723"/>
      <c r="UJK2" s="723"/>
      <c r="UJM2" s="723"/>
      <c r="UJO2" s="723"/>
      <c r="UJQ2" s="723"/>
      <c r="UJS2" s="723"/>
      <c r="UJU2" s="723"/>
      <c r="UJW2" s="723"/>
      <c r="UJY2" s="723"/>
      <c r="UKA2" s="723"/>
      <c r="UKC2" s="723"/>
      <c r="UKE2" s="723"/>
      <c r="UKG2" s="723"/>
      <c r="UKI2" s="723"/>
      <c r="UKK2" s="723"/>
      <c r="UKM2" s="723"/>
      <c r="UKO2" s="723"/>
      <c r="UKQ2" s="723"/>
      <c r="UKS2" s="723"/>
      <c r="UKU2" s="723"/>
      <c r="UKW2" s="723"/>
      <c r="UKY2" s="723"/>
      <c r="ULA2" s="723"/>
      <c r="ULC2" s="723"/>
      <c r="ULE2" s="723"/>
      <c r="ULG2" s="723"/>
      <c r="ULI2" s="723"/>
      <c r="ULK2" s="723"/>
      <c r="ULM2" s="723"/>
      <c r="ULO2" s="723"/>
      <c r="ULQ2" s="723"/>
      <c r="ULS2" s="723"/>
      <c r="ULU2" s="723"/>
      <c r="ULW2" s="723"/>
      <c r="ULY2" s="723"/>
      <c r="UMA2" s="723"/>
      <c r="UMC2" s="723"/>
      <c r="UME2" s="723"/>
      <c r="UMG2" s="723"/>
      <c r="UMI2" s="723"/>
      <c r="UMK2" s="723"/>
      <c r="UMM2" s="723"/>
      <c r="UMO2" s="723"/>
      <c r="UMQ2" s="723"/>
      <c r="UMS2" s="723"/>
      <c r="UMU2" s="723"/>
      <c r="UMW2" s="723"/>
      <c r="UMY2" s="723"/>
      <c r="UNA2" s="723"/>
      <c r="UNC2" s="723"/>
      <c r="UNE2" s="723"/>
      <c r="UNG2" s="723"/>
      <c r="UNI2" s="723"/>
      <c r="UNK2" s="723"/>
      <c r="UNM2" s="723"/>
      <c r="UNO2" s="723"/>
      <c r="UNQ2" s="723"/>
      <c r="UNS2" s="723"/>
      <c r="UNU2" s="723"/>
      <c r="UNW2" s="723"/>
      <c r="UNY2" s="723"/>
      <c r="UOA2" s="723"/>
      <c r="UOC2" s="723"/>
      <c r="UOE2" s="723"/>
      <c r="UOG2" s="723"/>
      <c r="UOI2" s="723"/>
      <c r="UOK2" s="723"/>
      <c r="UOM2" s="723"/>
      <c r="UOO2" s="723"/>
      <c r="UOQ2" s="723"/>
      <c r="UOS2" s="723"/>
      <c r="UOU2" s="723"/>
      <c r="UOW2" s="723"/>
      <c r="UOY2" s="723"/>
      <c r="UPA2" s="723"/>
      <c r="UPC2" s="723"/>
      <c r="UPE2" s="723"/>
      <c r="UPG2" s="723"/>
      <c r="UPI2" s="723"/>
      <c r="UPK2" s="723"/>
      <c r="UPM2" s="723"/>
      <c r="UPO2" s="723"/>
      <c r="UPQ2" s="723"/>
      <c r="UPS2" s="723"/>
      <c r="UPU2" s="723"/>
      <c r="UPW2" s="723"/>
      <c r="UPY2" s="723"/>
      <c r="UQA2" s="723"/>
      <c r="UQC2" s="723"/>
      <c r="UQE2" s="723"/>
      <c r="UQG2" s="723"/>
      <c r="UQI2" s="723"/>
      <c r="UQK2" s="723"/>
      <c r="UQM2" s="723"/>
      <c r="UQO2" s="723"/>
      <c r="UQQ2" s="723"/>
      <c r="UQS2" s="723"/>
      <c r="UQU2" s="723"/>
      <c r="UQW2" s="723"/>
      <c r="UQY2" s="723"/>
      <c r="URA2" s="723"/>
      <c r="URC2" s="723"/>
      <c r="URE2" s="723"/>
      <c r="URG2" s="723"/>
      <c r="URI2" s="723"/>
      <c r="URK2" s="723"/>
      <c r="URM2" s="723"/>
      <c r="URO2" s="723"/>
      <c r="URQ2" s="723"/>
      <c r="URS2" s="723"/>
      <c r="URU2" s="723"/>
      <c r="URW2" s="723"/>
      <c r="URY2" s="723"/>
      <c r="USA2" s="723"/>
      <c r="USC2" s="723"/>
      <c r="USE2" s="723"/>
      <c r="USG2" s="723"/>
      <c r="USI2" s="723"/>
      <c r="USK2" s="723"/>
      <c r="USM2" s="723"/>
      <c r="USO2" s="723"/>
      <c r="USQ2" s="723"/>
      <c r="USS2" s="723"/>
      <c r="USU2" s="723"/>
      <c r="USW2" s="723"/>
      <c r="USY2" s="723"/>
      <c r="UTA2" s="723"/>
      <c r="UTC2" s="723"/>
      <c r="UTE2" s="723"/>
      <c r="UTG2" s="723"/>
      <c r="UTI2" s="723"/>
      <c r="UTK2" s="723"/>
      <c r="UTM2" s="723"/>
      <c r="UTO2" s="723"/>
      <c r="UTQ2" s="723"/>
      <c r="UTS2" s="723"/>
      <c r="UTU2" s="723"/>
      <c r="UTW2" s="723"/>
      <c r="UTY2" s="723"/>
      <c r="UUA2" s="723"/>
      <c r="UUC2" s="723"/>
      <c r="UUE2" s="723"/>
      <c r="UUG2" s="723"/>
      <c r="UUI2" s="723"/>
      <c r="UUK2" s="723"/>
      <c r="UUM2" s="723"/>
      <c r="UUO2" s="723"/>
      <c r="UUQ2" s="723"/>
      <c r="UUS2" s="723"/>
      <c r="UUU2" s="723"/>
      <c r="UUW2" s="723"/>
      <c r="UUY2" s="723"/>
      <c r="UVA2" s="723"/>
      <c r="UVC2" s="723"/>
      <c r="UVE2" s="723"/>
      <c r="UVG2" s="723"/>
      <c r="UVI2" s="723"/>
      <c r="UVK2" s="723"/>
      <c r="UVM2" s="723"/>
      <c r="UVO2" s="723"/>
      <c r="UVQ2" s="723"/>
      <c r="UVS2" s="723"/>
      <c r="UVU2" s="723"/>
      <c r="UVW2" s="723"/>
      <c r="UVY2" s="723"/>
      <c r="UWA2" s="723"/>
      <c r="UWC2" s="723"/>
      <c r="UWE2" s="723"/>
      <c r="UWG2" s="723"/>
      <c r="UWI2" s="723"/>
      <c r="UWK2" s="723"/>
      <c r="UWM2" s="723"/>
      <c r="UWO2" s="723"/>
      <c r="UWQ2" s="723"/>
      <c r="UWS2" s="723"/>
      <c r="UWU2" s="723"/>
      <c r="UWW2" s="723"/>
      <c r="UWY2" s="723"/>
      <c r="UXA2" s="723"/>
      <c r="UXC2" s="723"/>
      <c r="UXE2" s="723"/>
      <c r="UXG2" s="723"/>
      <c r="UXI2" s="723"/>
      <c r="UXK2" s="723"/>
      <c r="UXM2" s="723"/>
      <c r="UXO2" s="723"/>
      <c r="UXQ2" s="723"/>
      <c r="UXS2" s="723"/>
      <c r="UXU2" s="723"/>
      <c r="UXW2" s="723"/>
      <c r="UXY2" s="723"/>
      <c r="UYA2" s="723"/>
      <c r="UYC2" s="723"/>
      <c r="UYE2" s="723"/>
      <c r="UYG2" s="723"/>
      <c r="UYI2" s="723"/>
      <c r="UYK2" s="723"/>
      <c r="UYM2" s="723"/>
      <c r="UYO2" s="723"/>
      <c r="UYQ2" s="723"/>
      <c r="UYS2" s="723"/>
      <c r="UYU2" s="723"/>
      <c r="UYW2" s="723"/>
      <c r="UYY2" s="723"/>
      <c r="UZA2" s="723"/>
      <c r="UZC2" s="723"/>
      <c r="UZE2" s="723"/>
      <c r="UZG2" s="723"/>
      <c r="UZI2" s="723"/>
      <c r="UZK2" s="723"/>
      <c r="UZM2" s="723"/>
      <c r="UZO2" s="723"/>
      <c r="UZQ2" s="723"/>
      <c r="UZS2" s="723"/>
      <c r="UZU2" s="723"/>
      <c r="UZW2" s="723"/>
      <c r="UZY2" s="723"/>
      <c r="VAA2" s="723"/>
      <c r="VAC2" s="723"/>
      <c r="VAE2" s="723"/>
      <c r="VAG2" s="723"/>
      <c r="VAI2" s="723"/>
      <c r="VAK2" s="723"/>
      <c r="VAM2" s="723"/>
      <c r="VAO2" s="723"/>
      <c r="VAQ2" s="723"/>
      <c r="VAS2" s="723"/>
      <c r="VAU2" s="723"/>
      <c r="VAW2" s="723"/>
      <c r="VAY2" s="723"/>
      <c r="VBA2" s="723"/>
      <c r="VBC2" s="723"/>
      <c r="VBE2" s="723"/>
      <c r="VBG2" s="723"/>
      <c r="VBI2" s="723"/>
      <c r="VBK2" s="723"/>
      <c r="VBM2" s="723"/>
      <c r="VBO2" s="723"/>
      <c r="VBQ2" s="723"/>
      <c r="VBS2" s="723"/>
      <c r="VBU2" s="723"/>
      <c r="VBW2" s="723"/>
      <c r="VBY2" s="723"/>
      <c r="VCA2" s="723"/>
      <c r="VCC2" s="723"/>
      <c r="VCE2" s="723"/>
      <c r="VCG2" s="723"/>
      <c r="VCI2" s="723"/>
      <c r="VCK2" s="723"/>
      <c r="VCM2" s="723"/>
      <c r="VCO2" s="723"/>
      <c r="VCQ2" s="723"/>
      <c r="VCS2" s="723"/>
      <c r="VCU2" s="723"/>
      <c r="VCW2" s="723"/>
      <c r="VCY2" s="723"/>
      <c r="VDA2" s="723"/>
      <c r="VDC2" s="723"/>
      <c r="VDE2" s="723"/>
      <c r="VDG2" s="723"/>
      <c r="VDI2" s="723"/>
      <c r="VDK2" s="723"/>
      <c r="VDM2" s="723"/>
      <c r="VDO2" s="723"/>
      <c r="VDQ2" s="723"/>
      <c r="VDS2" s="723"/>
      <c r="VDU2" s="723"/>
      <c r="VDW2" s="723"/>
      <c r="VDY2" s="723"/>
      <c r="VEA2" s="723"/>
      <c r="VEC2" s="723"/>
      <c r="VEE2" s="723"/>
      <c r="VEG2" s="723"/>
      <c r="VEI2" s="723"/>
      <c r="VEK2" s="723"/>
      <c r="VEM2" s="723"/>
      <c r="VEO2" s="723"/>
      <c r="VEQ2" s="723"/>
      <c r="VES2" s="723"/>
      <c r="VEU2" s="723"/>
      <c r="VEW2" s="723"/>
      <c r="VEY2" s="723"/>
      <c r="VFA2" s="723"/>
      <c r="VFC2" s="723"/>
      <c r="VFE2" s="723"/>
      <c r="VFG2" s="723"/>
      <c r="VFI2" s="723"/>
      <c r="VFK2" s="723"/>
      <c r="VFM2" s="723"/>
      <c r="VFO2" s="723"/>
      <c r="VFQ2" s="723"/>
      <c r="VFS2" s="723"/>
      <c r="VFU2" s="723"/>
      <c r="VFW2" s="723"/>
      <c r="VFY2" s="723"/>
      <c r="VGA2" s="723"/>
      <c r="VGC2" s="723"/>
      <c r="VGE2" s="723"/>
      <c r="VGG2" s="723"/>
      <c r="VGI2" s="723"/>
      <c r="VGK2" s="723"/>
      <c r="VGM2" s="723"/>
      <c r="VGO2" s="723"/>
      <c r="VGQ2" s="723"/>
      <c r="VGS2" s="723"/>
      <c r="VGU2" s="723"/>
      <c r="VGW2" s="723"/>
      <c r="VGY2" s="723"/>
      <c r="VHA2" s="723"/>
      <c r="VHC2" s="723"/>
      <c r="VHE2" s="723"/>
      <c r="VHG2" s="723"/>
      <c r="VHI2" s="723"/>
      <c r="VHK2" s="723"/>
      <c r="VHM2" s="723"/>
      <c r="VHO2" s="723"/>
      <c r="VHQ2" s="723"/>
      <c r="VHS2" s="723"/>
      <c r="VHU2" s="723"/>
      <c r="VHW2" s="723"/>
      <c r="VHY2" s="723"/>
      <c r="VIA2" s="723"/>
      <c r="VIC2" s="723"/>
      <c r="VIE2" s="723"/>
      <c r="VIG2" s="723"/>
      <c r="VII2" s="723"/>
      <c r="VIK2" s="723"/>
      <c r="VIM2" s="723"/>
      <c r="VIO2" s="723"/>
      <c r="VIQ2" s="723"/>
      <c r="VIS2" s="723"/>
      <c r="VIU2" s="723"/>
      <c r="VIW2" s="723"/>
      <c r="VIY2" s="723"/>
      <c r="VJA2" s="723"/>
      <c r="VJC2" s="723"/>
      <c r="VJE2" s="723"/>
      <c r="VJG2" s="723"/>
      <c r="VJI2" s="723"/>
      <c r="VJK2" s="723"/>
      <c r="VJM2" s="723"/>
      <c r="VJO2" s="723"/>
      <c r="VJQ2" s="723"/>
      <c r="VJS2" s="723"/>
      <c r="VJU2" s="723"/>
      <c r="VJW2" s="723"/>
      <c r="VJY2" s="723"/>
      <c r="VKA2" s="723"/>
      <c r="VKC2" s="723"/>
      <c r="VKE2" s="723"/>
      <c r="VKG2" s="723"/>
      <c r="VKI2" s="723"/>
      <c r="VKK2" s="723"/>
      <c r="VKM2" s="723"/>
      <c r="VKO2" s="723"/>
      <c r="VKQ2" s="723"/>
      <c r="VKS2" s="723"/>
      <c r="VKU2" s="723"/>
      <c r="VKW2" s="723"/>
      <c r="VKY2" s="723"/>
      <c r="VLA2" s="723"/>
      <c r="VLC2" s="723"/>
      <c r="VLE2" s="723"/>
      <c r="VLG2" s="723"/>
      <c r="VLI2" s="723"/>
      <c r="VLK2" s="723"/>
      <c r="VLM2" s="723"/>
      <c r="VLO2" s="723"/>
      <c r="VLQ2" s="723"/>
      <c r="VLS2" s="723"/>
      <c r="VLU2" s="723"/>
      <c r="VLW2" s="723"/>
      <c r="VLY2" s="723"/>
      <c r="VMA2" s="723"/>
      <c r="VMC2" s="723"/>
      <c r="VME2" s="723"/>
      <c r="VMG2" s="723"/>
      <c r="VMI2" s="723"/>
      <c r="VMK2" s="723"/>
      <c r="VMM2" s="723"/>
      <c r="VMO2" s="723"/>
      <c r="VMQ2" s="723"/>
      <c r="VMS2" s="723"/>
      <c r="VMU2" s="723"/>
      <c r="VMW2" s="723"/>
      <c r="VMY2" s="723"/>
      <c r="VNA2" s="723"/>
      <c r="VNC2" s="723"/>
      <c r="VNE2" s="723"/>
      <c r="VNG2" s="723"/>
      <c r="VNI2" s="723"/>
      <c r="VNK2" s="723"/>
      <c r="VNM2" s="723"/>
      <c r="VNO2" s="723"/>
      <c r="VNQ2" s="723"/>
      <c r="VNS2" s="723"/>
      <c r="VNU2" s="723"/>
      <c r="VNW2" s="723"/>
      <c r="VNY2" s="723"/>
      <c r="VOA2" s="723"/>
      <c r="VOC2" s="723"/>
      <c r="VOE2" s="723"/>
      <c r="VOG2" s="723"/>
      <c r="VOI2" s="723"/>
      <c r="VOK2" s="723"/>
      <c r="VOM2" s="723"/>
      <c r="VOO2" s="723"/>
      <c r="VOQ2" s="723"/>
      <c r="VOS2" s="723"/>
      <c r="VOU2" s="723"/>
      <c r="VOW2" s="723"/>
      <c r="VOY2" s="723"/>
      <c r="VPA2" s="723"/>
      <c r="VPC2" s="723"/>
      <c r="VPE2" s="723"/>
      <c r="VPG2" s="723"/>
      <c r="VPI2" s="723"/>
      <c r="VPK2" s="723"/>
      <c r="VPM2" s="723"/>
      <c r="VPO2" s="723"/>
      <c r="VPQ2" s="723"/>
      <c r="VPS2" s="723"/>
      <c r="VPU2" s="723"/>
      <c r="VPW2" s="723"/>
      <c r="VPY2" s="723"/>
      <c r="VQA2" s="723"/>
      <c r="VQC2" s="723"/>
      <c r="VQE2" s="723"/>
      <c r="VQG2" s="723"/>
      <c r="VQI2" s="723"/>
      <c r="VQK2" s="723"/>
      <c r="VQM2" s="723"/>
      <c r="VQO2" s="723"/>
      <c r="VQQ2" s="723"/>
      <c r="VQS2" s="723"/>
      <c r="VQU2" s="723"/>
      <c r="VQW2" s="723"/>
      <c r="VQY2" s="723"/>
      <c r="VRA2" s="723"/>
      <c r="VRC2" s="723"/>
      <c r="VRE2" s="723"/>
      <c r="VRG2" s="723"/>
      <c r="VRI2" s="723"/>
      <c r="VRK2" s="723"/>
      <c r="VRM2" s="723"/>
      <c r="VRO2" s="723"/>
      <c r="VRQ2" s="723"/>
      <c r="VRS2" s="723"/>
      <c r="VRU2" s="723"/>
      <c r="VRW2" s="723"/>
      <c r="VRY2" s="723"/>
      <c r="VSA2" s="723"/>
      <c r="VSC2" s="723"/>
      <c r="VSE2" s="723"/>
      <c r="VSG2" s="723"/>
      <c r="VSI2" s="723"/>
      <c r="VSK2" s="723"/>
      <c r="VSM2" s="723"/>
      <c r="VSO2" s="723"/>
      <c r="VSQ2" s="723"/>
      <c r="VSS2" s="723"/>
      <c r="VSU2" s="723"/>
      <c r="VSW2" s="723"/>
      <c r="VSY2" s="723"/>
      <c r="VTA2" s="723"/>
      <c r="VTC2" s="723"/>
      <c r="VTE2" s="723"/>
      <c r="VTG2" s="723"/>
      <c r="VTI2" s="723"/>
      <c r="VTK2" s="723"/>
      <c r="VTM2" s="723"/>
      <c r="VTO2" s="723"/>
      <c r="VTQ2" s="723"/>
      <c r="VTS2" s="723"/>
      <c r="VTU2" s="723"/>
      <c r="VTW2" s="723"/>
      <c r="VTY2" s="723"/>
      <c r="VUA2" s="723"/>
      <c r="VUC2" s="723"/>
      <c r="VUE2" s="723"/>
      <c r="VUG2" s="723"/>
      <c r="VUI2" s="723"/>
      <c r="VUK2" s="723"/>
      <c r="VUM2" s="723"/>
      <c r="VUO2" s="723"/>
      <c r="VUQ2" s="723"/>
      <c r="VUS2" s="723"/>
      <c r="VUU2" s="723"/>
      <c r="VUW2" s="723"/>
      <c r="VUY2" s="723"/>
      <c r="VVA2" s="723"/>
      <c r="VVC2" s="723"/>
      <c r="VVE2" s="723"/>
      <c r="VVG2" s="723"/>
      <c r="VVI2" s="723"/>
      <c r="VVK2" s="723"/>
      <c r="VVM2" s="723"/>
      <c r="VVO2" s="723"/>
      <c r="VVQ2" s="723"/>
      <c r="VVS2" s="723"/>
      <c r="VVU2" s="723"/>
      <c r="VVW2" s="723"/>
      <c r="VVY2" s="723"/>
      <c r="VWA2" s="723"/>
      <c r="VWC2" s="723"/>
      <c r="VWE2" s="723"/>
      <c r="VWG2" s="723"/>
      <c r="VWI2" s="723"/>
      <c r="VWK2" s="723"/>
      <c r="VWM2" s="723"/>
      <c r="VWO2" s="723"/>
      <c r="VWQ2" s="723"/>
      <c r="VWS2" s="723"/>
      <c r="VWU2" s="723"/>
      <c r="VWW2" s="723"/>
      <c r="VWY2" s="723"/>
      <c r="VXA2" s="723"/>
      <c r="VXC2" s="723"/>
      <c r="VXE2" s="723"/>
      <c r="VXG2" s="723"/>
      <c r="VXI2" s="723"/>
      <c r="VXK2" s="723"/>
      <c r="VXM2" s="723"/>
      <c r="VXO2" s="723"/>
      <c r="VXQ2" s="723"/>
      <c r="VXS2" s="723"/>
      <c r="VXU2" s="723"/>
      <c r="VXW2" s="723"/>
      <c r="VXY2" s="723"/>
      <c r="VYA2" s="723"/>
      <c r="VYC2" s="723"/>
      <c r="VYE2" s="723"/>
      <c r="VYG2" s="723"/>
      <c r="VYI2" s="723"/>
      <c r="VYK2" s="723"/>
      <c r="VYM2" s="723"/>
      <c r="VYO2" s="723"/>
      <c r="VYQ2" s="723"/>
      <c r="VYS2" s="723"/>
      <c r="VYU2" s="723"/>
      <c r="VYW2" s="723"/>
      <c r="VYY2" s="723"/>
      <c r="VZA2" s="723"/>
      <c r="VZC2" s="723"/>
      <c r="VZE2" s="723"/>
      <c r="VZG2" s="723"/>
      <c r="VZI2" s="723"/>
      <c r="VZK2" s="723"/>
      <c r="VZM2" s="723"/>
      <c r="VZO2" s="723"/>
      <c r="VZQ2" s="723"/>
      <c r="VZS2" s="723"/>
      <c r="VZU2" s="723"/>
      <c r="VZW2" s="723"/>
      <c r="VZY2" s="723"/>
      <c r="WAA2" s="723"/>
      <c r="WAC2" s="723"/>
      <c r="WAE2" s="723"/>
      <c r="WAG2" s="723"/>
      <c r="WAI2" s="723"/>
      <c r="WAK2" s="723"/>
      <c r="WAM2" s="723"/>
      <c r="WAO2" s="723"/>
      <c r="WAQ2" s="723"/>
      <c r="WAS2" s="723"/>
      <c r="WAU2" s="723"/>
      <c r="WAW2" s="723"/>
      <c r="WAY2" s="723"/>
      <c r="WBA2" s="723"/>
      <c r="WBC2" s="723"/>
      <c r="WBE2" s="723"/>
      <c r="WBG2" s="723"/>
      <c r="WBI2" s="723"/>
      <c r="WBK2" s="723"/>
      <c r="WBM2" s="723"/>
      <c r="WBO2" s="723"/>
      <c r="WBQ2" s="723"/>
      <c r="WBS2" s="723"/>
      <c r="WBU2" s="723"/>
      <c r="WBW2" s="723"/>
      <c r="WBY2" s="723"/>
      <c r="WCA2" s="723"/>
      <c r="WCC2" s="723"/>
      <c r="WCE2" s="723"/>
      <c r="WCG2" s="723"/>
      <c r="WCI2" s="723"/>
      <c r="WCK2" s="723"/>
      <c r="WCM2" s="723"/>
      <c r="WCO2" s="723"/>
      <c r="WCQ2" s="723"/>
      <c r="WCS2" s="723"/>
      <c r="WCU2" s="723"/>
      <c r="WCW2" s="723"/>
      <c r="WCY2" s="723"/>
      <c r="WDA2" s="723"/>
      <c r="WDC2" s="723"/>
      <c r="WDE2" s="723"/>
      <c r="WDG2" s="723"/>
      <c r="WDI2" s="723"/>
      <c r="WDK2" s="723"/>
      <c r="WDM2" s="723"/>
      <c r="WDO2" s="723"/>
      <c r="WDQ2" s="723"/>
      <c r="WDS2" s="723"/>
      <c r="WDU2" s="723"/>
      <c r="WDW2" s="723"/>
      <c r="WDY2" s="723"/>
      <c r="WEA2" s="723"/>
      <c r="WEC2" s="723"/>
      <c r="WEE2" s="723"/>
      <c r="WEG2" s="723"/>
      <c r="WEI2" s="723"/>
      <c r="WEK2" s="723"/>
      <c r="WEM2" s="723"/>
      <c r="WEO2" s="723"/>
      <c r="WEQ2" s="723"/>
      <c r="WES2" s="723"/>
      <c r="WEU2" s="723"/>
      <c r="WEW2" s="723"/>
      <c r="WEY2" s="723"/>
      <c r="WFA2" s="723"/>
      <c r="WFC2" s="723"/>
      <c r="WFE2" s="723"/>
      <c r="WFG2" s="723"/>
      <c r="WFI2" s="723"/>
      <c r="WFK2" s="723"/>
      <c r="WFM2" s="723"/>
      <c r="WFO2" s="723"/>
      <c r="WFQ2" s="723"/>
      <c r="WFS2" s="723"/>
      <c r="WFU2" s="723"/>
      <c r="WFW2" s="723"/>
      <c r="WFY2" s="723"/>
      <c r="WGA2" s="723"/>
      <c r="WGC2" s="723"/>
      <c r="WGE2" s="723"/>
      <c r="WGG2" s="723"/>
      <c r="WGI2" s="723"/>
      <c r="WGK2" s="723"/>
      <c r="WGM2" s="723"/>
      <c r="WGO2" s="723"/>
      <c r="WGQ2" s="723"/>
      <c r="WGS2" s="723"/>
      <c r="WGU2" s="723"/>
      <c r="WGW2" s="723"/>
      <c r="WGY2" s="723"/>
      <c r="WHA2" s="723"/>
      <c r="WHC2" s="723"/>
      <c r="WHE2" s="723"/>
      <c r="WHG2" s="723"/>
      <c r="WHI2" s="723"/>
      <c r="WHK2" s="723"/>
      <c r="WHM2" s="723"/>
      <c r="WHO2" s="723"/>
      <c r="WHQ2" s="723"/>
      <c r="WHS2" s="723"/>
      <c r="WHU2" s="723"/>
      <c r="WHW2" s="723"/>
      <c r="WHY2" s="723"/>
      <c r="WIA2" s="723"/>
      <c r="WIC2" s="723"/>
      <c r="WIE2" s="723"/>
      <c r="WIG2" s="723"/>
      <c r="WII2" s="723"/>
      <c r="WIK2" s="723"/>
      <c r="WIM2" s="723"/>
      <c r="WIO2" s="723"/>
      <c r="WIQ2" s="723"/>
      <c r="WIS2" s="723"/>
      <c r="WIU2" s="723"/>
      <c r="WIW2" s="723"/>
      <c r="WIY2" s="723"/>
      <c r="WJA2" s="723"/>
      <c r="WJC2" s="723"/>
      <c r="WJE2" s="723"/>
      <c r="WJG2" s="723"/>
      <c r="WJI2" s="723"/>
      <c r="WJK2" s="723"/>
      <c r="WJM2" s="723"/>
      <c r="WJO2" s="723"/>
      <c r="WJQ2" s="723"/>
      <c r="WJS2" s="723"/>
      <c r="WJU2" s="723"/>
      <c r="WJW2" s="723"/>
      <c r="WJY2" s="723"/>
      <c r="WKA2" s="723"/>
      <c r="WKC2" s="723"/>
      <c r="WKE2" s="723"/>
      <c r="WKG2" s="723"/>
      <c r="WKI2" s="723"/>
      <c r="WKK2" s="723"/>
      <c r="WKM2" s="723"/>
      <c r="WKO2" s="723"/>
      <c r="WKQ2" s="723"/>
      <c r="WKS2" s="723"/>
      <c r="WKU2" s="723"/>
      <c r="WKW2" s="723"/>
      <c r="WKY2" s="723"/>
      <c r="WLA2" s="723"/>
      <c r="WLC2" s="723"/>
      <c r="WLE2" s="723"/>
      <c r="WLG2" s="723"/>
      <c r="WLI2" s="723"/>
      <c r="WLK2" s="723"/>
      <c r="WLM2" s="723"/>
      <c r="WLO2" s="723"/>
      <c r="WLQ2" s="723"/>
      <c r="WLS2" s="723"/>
      <c r="WLU2" s="723"/>
      <c r="WLW2" s="723"/>
      <c r="WLY2" s="723"/>
      <c r="WMA2" s="723"/>
      <c r="WMC2" s="723"/>
      <c r="WME2" s="723"/>
      <c r="WMG2" s="723"/>
      <c r="WMI2" s="723"/>
      <c r="WMK2" s="723"/>
      <c r="WMM2" s="723"/>
      <c r="WMO2" s="723"/>
      <c r="WMQ2" s="723"/>
      <c r="WMS2" s="723"/>
      <c r="WMU2" s="723"/>
      <c r="WMW2" s="723"/>
      <c r="WMY2" s="723"/>
      <c r="WNA2" s="723"/>
      <c r="WNC2" s="723"/>
      <c r="WNE2" s="723"/>
      <c r="WNG2" s="723"/>
      <c r="WNI2" s="723"/>
      <c r="WNK2" s="723"/>
      <c r="WNM2" s="723"/>
      <c r="WNO2" s="723"/>
      <c r="WNQ2" s="723"/>
      <c r="WNS2" s="723"/>
      <c r="WNU2" s="723"/>
      <c r="WNW2" s="723"/>
      <c r="WNY2" s="723"/>
      <c r="WOA2" s="723"/>
      <c r="WOC2" s="723"/>
      <c r="WOE2" s="723"/>
      <c r="WOG2" s="723"/>
      <c r="WOI2" s="723"/>
      <c r="WOK2" s="723"/>
      <c r="WOM2" s="723"/>
      <c r="WOO2" s="723"/>
      <c r="WOQ2" s="723"/>
      <c r="WOS2" s="723"/>
      <c r="WOU2" s="723"/>
      <c r="WOW2" s="723"/>
      <c r="WOY2" s="723"/>
      <c r="WPA2" s="723"/>
      <c r="WPC2" s="723"/>
      <c r="WPE2" s="723"/>
      <c r="WPG2" s="723"/>
      <c r="WPI2" s="723"/>
      <c r="WPK2" s="723"/>
      <c r="WPM2" s="723"/>
      <c r="WPO2" s="723"/>
      <c r="WPQ2" s="723"/>
      <c r="WPS2" s="723"/>
      <c r="WPU2" s="723"/>
      <c r="WPW2" s="723"/>
      <c r="WPY2" s="723"/>
      <c r="WQA2" s="723"/>
      <c r="WQC2" s="723"/>
      <c r="WQE2" s="723"/>
      <c r="WQG2" s="723"/>
      <c r="WQI2" s="723"/>
      <c r="WQK2" s="723"/>
      <c r="WQM2" s="723"/>
      <c r="WQO2" s="723"/>
      <c r="WQQ2" s="723"/>
      <c r="WQS2" s="723"/>
      <c r="WQU2" s="723"/>
      <c r="WQW2" s="723"/>
      <c r="WQY2" s="723"/>
      <c r="WRA2" s="723"/>
      <c r="WRC2" s="723"/>
      <c r="WRE2" s="723"/>
      <c r="WRG2" s="723"/>
      <c r="WRI2" s="723"/>
      <c r="WRK2" s="723"/>
      <c r="WRM2" s="723"/>
      <c r="WRO2" s="723"/>
      <c r="WRQ2" s="723"/>
      <c r="WRS2" s="723"/>
      <c r="WRU2" s="723"/>
      <c r="WRW2" s="723"/>
      <c r="WRY2" s="723"/>
      <c r="WSA2" s="723"/>
      <c r="WSC2" s="723"/>
      <c r="WSE2" s="723"/>
      <c r="WSG2" s="723"/>
      <c r="WSI2" s="723"/>
      <c r="WSK2" s="723"/>
      <c r="WSM2" s="723"/>
      <c r="WSO2" s="723"/>
      <c r="WSQ2" s="723"/>
      <c r="WSS2" s="723"/>
      <c r="WSU2" s="723"/>
      <c r="WSW2" s="723"/>
      <c r="WSY2" s="723"/>
      <c r="WTA2" s="723"/>
      <c r="WTC2" s="723"/>
      <c r="WTE2" s="723"/>
      <c r="WTG2" s="723"/>
      <c r="WTI2" s="723"/>
      <c r="WTK2" s="723"/>
      <c r="WTM2" s="723"/>
      <c r="WTO2" s="723"/>
      <c r="WTQ2" s="723"/>
      <c r="WTS2" s="723"/>
      <c r="WTU2" s="723"/>
      <c r="WTW2" s="723"/>
      <c r="WTY2" s="723"/>
      <c r="WUA2" s="723"/>
      <c r="WUC2" s="723"/>
      <c r="WUE2" s="723"/>
      <c r="WUG2" s="723"/>
      <c r="WUI2" s="723"/>
      <c r="WUK2" s="723"/>
      <c r="WUM2" s="723"/>
      <c r="WUO2" s="723"/>
      <c r="WUQ2" s="723"/>
      <c r="WUS2" s="723"/>
      <c r="WUU2" s="723"/>
      <c r="WUW2" s="723"/>
      <c r="WUY2" s="723"/>
      <c r="WVA2" s="723"/>
      <c r="WVC2" s="723"/>
      <c r="WVE2" s="723"/>
      <c r="WVG2" s="723"/>
      <c r="WVI2" s="723"/>
      <c r="WVK2" s="723"/>
      <c r="WVM2" s="723"/>
      <c r="WVO2" s="723"/>
      <c r="WVQ2" s="723"/>
      <c r="WVS2" s="723"/>
      <c r="WVU2" s="723"/>
      <c r="WVW2" s="723"/>
      <c r="WVY2" s="723"/>
      <c r="WWA2" s="723"/>
      <c r="WWC2" s="723"/>
      <c r="WWE2" s="723"/>
      <c r="WWG2" s="723"/>
      <c r="WWI2" s="723"/>
      <c r="WWK2" s="723"/>
      <c r="WWM2" s="723"/>
      <c r="WWO2" s="723"/>
      <c r="WWQ2" s="723"/>
      <c r="WWS2" s="723"/>
      <c r="WWU2" s="723"/>
      <c r="WWW2" s="723"/>
      <c r="WWY2" s="723"/>
      <c r="WXA2" s="723"/>
      <c r="WXC2" s="723"/>
      <c r="WXE2" s="723"/>
      <c r="WXG2" s="723"/>
      <c r="WXI2" s="723"/>
      <c r="WXK2" s="723"/>
      <c r="WXM2" s="723"/>
      <c r="WXO2" s="723"/>
      <c r="WXQ2" s="723"/>
      <c r="WXS2" s="723"/>
      <c r="WXU2" s="723"/>
      <c r="WXW2" s="723"/>
      <c r="WXY2" s="723"/>
      <c r="WYA2" s="723"/>
      <c r="WYC2" s="723"/>
      <c r="WYE2" s="723"/>
      <c r="WYG2" s="723"/>
      <c r="WYI2" s="723"/>
      <c r="WYK2" s="723"/>
      <c r="WYM2" s="723"/>
      <c r="WYO2" s="723"/>
      <c r="WYQ2" s="723"/>
      <c r="WYS2" s="723"/>
      <c r="WYU2" s="723"/>
      <c r="WYW2" s="723"/>
      <c r="WYY2" s="723"/>
      <c r="WZA2" s="723"/>
      <c r="WZC2" s="723"/>
      <c r="WZE2" s="723"/>
      <c r="WZG2" s="723"/>
      <c r="WZI2" s="723"/>
      <c r="WZK2" s="723"/>
      <c r="WZM2" s="723"/>
      <c r="WZO2" s="723"/>
      <c r="WZQ2" s="723"/>
      <c r="WZS2" s="723"/>
      <c r="WZU2" s="723"/>
      <c r="WZW2" s="723"/>
      <c r="WZY2" s="723"/>
      <c r="XAA2" s="723"/>
      <c r="XAC2" s="723"/>
      <c r="XAE2" s="723"/>
      <c r="XAG2" s="723"/>
      <c r="XAI2" s="723"/>
      <c r="XAK2" s="723"/>
      <c r="XAM2" s="723"/>
      <c r="XAO2" s="723"/>
      <c r="XAQ2" s="723"/>
      <c r="XAS2" s="723"/>
      <c r="XAU2" s="723"/>
      <c r="XAW2" s="723"/>
      <c r="XAY2" s="723"/>
      <c r="XBA2" s="723"/>
      <c r="XBC2" s="723"/>
      <c r="XBE2" s="723"/>
      <c r="XBG2" s="723"/>
      <c r="XBI2" s="723"/>
      <c r="XBK2" s="723"/>
      <c r="XBM2" s="723"/>
      <c r="XBO2" s="723"/>
      <c r="XBQ2" s="723"/>
      <c r="XBS2" s="723"/>
      <c r="XBU2" s="723"/>
      <c r="XBW2" s="723"/>
      <c r="XBY2" s="723"/>
      <c r="XCA2" s="723"/>
      <c r="XCC2" s="723"/>
      <c r="XCE2" s="723"/>
      <c r="XCG2" s="723"/>
      <c r="XCI2" s="723"/>
      <c r="XCK2" s="723"/>
      <c r="XCM2" s="723"/>
      <c r="XCO2" s="723"/>
      <c r="XCQ2" s="723"/>
      <c r="XCS2" s="723"/>
      <c r="XCU2" s="723"/>
      <c r="XCW2" s="723"/>
      <c r="XCY2" s="723"/>
      <c r="XDA2" s="723"/>
      <c r="XDC2" s="723"/>
      <c r="XDE2" s="723"/>
      <c r="XDG2" s="723"/>
      <c r="XDI2" s="723"/>
      <c r="XDK2" s="723"/>
      <c r="XDM2" s="723"/>
      <c r="XDO2" s="723"/>
      <c r="XDQ2" s="723"/>
      <c r="XDS2" s="723"/>
      <c r="XDU2" s="723"/>
      <c r="XDW2" s="723"/>
      <c r="XDY2" s="723"/>
      <c r="XEA2" s="723"/>
      <c r="XEC2" s="723"/>
      <c r="XEE2" s="723"/>
      <c r="XEG2" s="723"/>
      <c r="XEI2" s="723"/>
      <c r="XEK2" s="723"/>
      <c r="XEM2" s="723"/>
      <c r="XEO2" s="723"/>
      <c r="XEQ2" s="723"/>
      <c r="XES2" s="723"/>
      <c r="XEU2" s="723"/>
      <c r="XEW2" s="723"/>
      <c r="XEY2" s="723"/>
      <c r="XFA2" s="723"/>
    </row>
    <row r="3" spans="1:1023 1025:2047 2049:3071 3073:4095 4097:5119 5121:6143 6145:7167 7169:8191 8193:9215 9217:10239 10241:11263 11265:12287 12289:13311 13313:14335 14337:15359 15361:16381" ht="21" customHeight="1" x14ac:dyDescent="0.15">
      <c r="A3" s="723"/>
      <c r="B3" s="1323"/>
      <c r="E3" s="2"/>
      <c r="F3" s="1312"/>
      <c r="G3" s="113"/>
    </row>
    <row r="4" spans="1:1023 1025:2047 2049:3071 3073:4095 4097:5119 5121:6143 6145:7167 7169:8191 8193:9215 9217:10239 10241:11263 11265:12287 12289:13311 13313:14335 14337:15359 15361:16381" x14ac:dyDescent="0.15">
      <c r="A4" s="2"/>
      <c r="B4" s="1324" t="s">
        <v>595</v>
      </c>
      <c r="C4" s="1319" t="s">
        <v>3823</v>
      </c>
      <c r="D4" s="1313"/>
      <c r="E4" s="1313"/>
      <c r="F4" s="1313"/>
      <c r="G4" s="1314"/>
      <c r="H4" s="2"/>
      <c r="I4" s="1329" t="s">
        <v>3824</v>
      </c>
      <c r="J4" s="1330"/>
      <c r="K4" s="1330"/>
      <c r="L4" s="1331"/>
      <c r="M4" t="s">
        <v>2451</v>
      </c>
    </row>
    <row r="5" spans="1:1023 1025:2047 2049:3071 3073:4095 4097:5119 5121:6143 6145:7167 7169:8191 8193:9215 9217:10239 10241:11263 11265:12287 12289:13311 13313:14335 14337:15359 15361:16381" ht="14.25" thickBot="1" x14ac:dyDescent="0.2">
      <c r="B5" s="1332" t="s">
        <v>3520</v>
      </c>
      <c r="C5" s="1333" t="s">
        <v>3815</v>
      </c>
      <c r="D5" s="117" t="s">
        <v>3814</v>
      </c>
      <c r="E5" s="1334" t="s">
        <v>3816</v>
      </c>
      <c r="F5" s="1335" t="s">
        <v>3817</v>
      </c>
      <c r="G5" s="1336" t="s">
        <v>3818</v>
      </c>
      <c r="H5" s="117"/>
      <c r="I5" s="1333" t="s">
        <v>3819</v>
      </c>
      <c r="J5" s="117" t="s">
        <v>3820</v>
      </c>
      <c r="K5" s="117" t="s">
        <v>3821</v>
      </c>
      <c r="L5" s="1336" t="s">
        <v>384</v>
      </c>
      <c r="M5" s="655">
        <f>SUM(G6:G104)</f>
        <v>7000000</v>
      </c>
      <c r="N5" s="655">
        <f>SUM(L6:L103)</f>
        <v>4534451</v>
      </c>
    </row>
    <row r="6" spans="1:1023 1025:2047 2049:3071 3073:4095 4097:5119 5121:6143 6145:7167 7169:8191 8193:9215 9217:10239 10241:11263 11265:12287 12289:13311 13313:14335 14337:15359 15361:16381" ht="16.5" customHeight="1" thickTop="1" x14ac:dyDescent="0.15">
      <c r="B6" s="1328" t="s">
        <v>2898</v>
      </c>
      <c r="C6" s="120">
        <v>44265</v>
      </c>
      <c r="D6" s="120" t="s">
        <v>3830</v>
      </c>
      <c r="E6" s="2"/>
      <c r="F6" s="1327"/>
      <c r="G6" s="113">
        <v>3000000</v>
      </c>
      <c r="H6" s="2"/>
      <c r="I6" s="120"/>
      <c r="J6" s="120"/>
      <c r="K6" s="2"/>
      <c r="L6" s="113"/>
      <c r="M6" s="2"/>
      <c r="N6" s="2"/>
      <c r="O6" s="2"/>
    </row>
    <row r="7" spans="1:1023 1025:2047 2049:3071 3073:4095 4097:5119 5121:6143 6145:7167 7169:8191 8193:9215 9217:10239 10241:11263 11265:12287 12289:13311 13313:14335 14337:15359 15361:16381" ht="16.5" customHeight="1" thickBot="1" x14ac:dyDescent="0.2">
      <c r="B7" s="1328"/>
      <c r="C7" s="118">
        <v>44284</v>
      </c>
      <c r="D7" s="118" t="s">
        <v>3830</v>
      </c>
      <c r="E7" s="117"/>
      <c r="F7" s="1321"/>
      <c r="G7" s="114">
        <v>2000000</v>
      </c>
      <c r="H7" s="117"/>
      <c r="I7" s="118"/>
      <c r="J7" s="118"/>
      <c r="K7" s="117"/>
      <c r="L7" s="114"/>
      <c r="M7" s="2"/>
      <c r="N7" s="2"/>
      <c r="O7" s="2"/>
    </row>
    <row r="8" spans="1:1023 1025:2047 2049:3071 3073:4095 4097:5119 5121:6143 6145:7167 7169:8191 8193:9215 9217:10239 10241:11263 11265:12287 12289:13311 13313:14335 14337:15359 15361:16381" ht="16.5" customHeight="1" thickTop="1" x14ac:dyDescent="0.15">
      <c r="B8" s="1328">
        <f>C9</f>
        <v>44637</v>
      </c>
      <c r="C8" s="120"/>
      <c r="D8" s="120"/>
      <c r="E8" s="2"/>
      <c r="F8" s="1327"/>
      <c r="G8" s="113"/>
      <c r="H8" s="2"/>
      <c r="I8" s="120"/>
      <c r="J8" s="120"/>
      <c r="K8" s="2"/>
      <c r="L8" s="113"/>
      <c r="M8" s="2"/>
      <c r="N8" s="2"/>
      <c r="O8" s="2"/>
    </row>
    <row r="9" spans="1:1023 1025:2047 2049:3071 3073:4095 4097:5119 5121:6143 6145:7167 7169:8191 8193:9215 9217:10239 10241:11263 11265:12287 12289:13311 13313:14335 14337:15359 15361:16381" ht="16.5" customHeight="1" thickBot="1" x14ac:dyDescent="0.2">
      <c r="B9" s="1328"/>
      <c r="C9" s="118">
        <v>44637</v>
      </c>
      <c r="D9" s="118" t="s">
        <v>3830</v>
      </c>
      <c r="E9" s="117"/>
      <c r="F9" s="1320"/>
      <c r="G9" s="114">
        <v>500000</v>
      </c>
      <c r="H9" s="117"/>
      <c r="I9" s="118"/>
      <c r="J9" s="118"/>
      <c r="K9" s="117"/>
      <c r="L9" s="114"/>
      <c r="M9" s="2"/>
      <c r="N9" s="2"/>
      <c r="O9" s="2"/>
    </row>
    <row r="10" spans="1:1023 1025:2047 2049:3071 3073:4095 4097:5119 5121:6143 6145:7167 7169:8191 8193:9215 9217:10239 10241:11263 11265:12287 12289:13311 13313:14335 14337:15359 15361:16381" ht="16.5" customHeight="1" thickTop="1" x14ac:dyDescent="0.15">
      <c r="B10" s="1328" t="s">
        <v>3531</v>
      </c>
      <c r="C10" s="120"/>
      <c r="D10" s="120"/>
      <c r="E10" s="2"/>
      <c r="F10" s="1326"/>
      <c r="G10" s="113"/>
      <c r="H10" s="2"/>
      <c r="I10" s="120"/>
      <c r="J10" s="120"/>
      <c r="K10" s="2"/>
      <c r="L10" s="113"/>
      <c r="M10" s="2"/>
      <c r="N10" s="2"/>
      <c r="O10" s="2"/>
    </row>
    <row r="11" spans="1:1023 1025:2047 2049:3071 3073:4095 4097:5119 5121:6143 6145:7167 7169:8191 8193:9215 9217:10239 10241:11263 11265:12287 12289:13311 13313:14335 14337:15359 15361:16381" ht="16.5" customHeight="1" thickBot="1" x14ac:dyDescent="0.2">
      <c r="B11" s="1328"/>
      <c r="C11" s="118"/>
      <c r="D11" s="118"/>
      <c r="E11" s="117"/>
      <c r="F11" s="1320"/>
      <c r="G11" s="114"/>
      <c r="H11" s="117"/>
      <c r="I11" s="118">
        <v>45097</v>
      </c>
      <c r="J11" s="118" t="s">
        <v>3831</v>
      </c>
      <c r="K11" s="117"/>
      <c r="L11" s="114">
        <v>34451</v>
      </c>
      <c r="M11" s="2"/>
      <c r="N11" s="2"/>
      <c r="O11" s="2"/>
    </row>
    <row r="12" spans="1:1023 1025:2047 2049:3071 3073:4095 4097:5119 5121:6143 6145:7167 7169:8191 8193:9215 9217:10239 10241:11263 11265:12287 12289:13311 13313:14335 14337:15359 15361:16381" ht="16.5" customHeight="1" thickTop="1" x14ac:dyDescent="0.15">
      <c r="B12" s="1328" t="s">
        <v>3833</v>
      </c>
      <c r="C12" s="120"/>
      <c r="D12" s="120"/>
      <c r="E12" s="2"/>
      <c r="F12" s="1326"/>
      <c r="G12" s="113"/>
      <c r="H12" s="2"/>
      <c r="I12" s="120"/>
      <c r="J12" s="120"/>
      <c r="K12" s="2"/>
      <c r="L12" s="113"/>
      <c r="M12" s="2"/>
      <c r="N12" s="2"/>
      <c r="O12" s="2"/>
    </row>
    <row r="13" spans="1:1023 1025:2047 2049:3071 3073:4095 4097:5119 5121:6143 6145:7167 7169:8191 8193:9215 9217:10239 10241:11263 11265:12287 12289:13311 13313:14335 14337:15359 15361:16381" ht="16.5" customHeight="1" x14ac:dyDescent="0.15">
      <c r="B13" s="1328"/>
      <c r="C13" s="120"/>
      <c r="D13" s="120"/>
      <c r="E13" s="2"/>
      <c r="F13" s="1326"/>
      <c r="G13" s="113"/>
      <c r="H13" s="2"/>
      <c r="I13" s="120">
        <v>45608</v>
      </c>
      <c r="J13" s="120" t="s">
        <v>3827</v>
      </c>
      <c r="K13" s="2"/>
      <c r="L13" s="113">
        <v>4500000</v>
      </c>
      <c r="M13" s="2"/>
      <c r="N13" s="2"/>
      <c r="O13" s="2"/>
    </row>
    <row r="14" spans="1:1023 1025:2047 2049:3071 3073:4095 4097:5119 5121:6143 6145:7167 7169:8191 8193:9215 9217:10239 10241:11263 11265:12287 12289:13311 13313:14335 14337:15359 15361:16381" ht="16.5" customHeight="1" x14ac:dyDescent="0.15">
      <c r="B14" s="1328"/>
      <c r="C14" s="120">
        <v>45741</v>
      </c>
      <c r="D14" s="120" t="s">
        <v>3832</v>
      </c>
      <c r="E14" s="2"/>
      <c r="F14" s="1326"/>
      <c r="G14" s="113">
        <v>1500000</v>
      </c>
      <c r="H14" s="2"/>
      <c r="I14" s="120"/>
      <c r="J14" s="120"/>
      <c r="K14" s="2"/>
      <c r="L14" s="113"/>
      <c r="M14" s="2"/>
      <c r="N14" s="2"/>
      <c r="O14" s="2"/>
    </row>
    <row r="15" spans="1:1023 1025:2047 2049:3071 3073:4095 4097:5119 5121:6143 6145:7167 7169:8191 8193:9215 9217:10239 10241:11263 11265:12287 12289:13311 13313:14335 14337:15359 15361:16381" ht="16.5" customHeight="1" x14ac:dyDescent="0.15">
      <c r="B15" s="1323"/>
      <c r="C15" s="120"/>
      <c r="D15" s="120"/>
      <c r="E15" s="2"/>
      <c r="F15" s="1326"/>
      <c r="G15" s="113"/>
      <c r="H15" s="2"/>
      <c r="I15" s="120"/>
      <c r="J15" s="120"/>
      <c r="K15" s="2"/>
      <c r="L15" s="113"/>
      <c r="M15" s="2"/>
      <c r="N15" s="2"/>
      <c r="O15" s="2"/>
    </row>
    <row r="16" spans="1:1023 1025:2047 2049:3071 3073:4095 4097:5119 5121:6143 6145:7167 7169:8191 8193:9215 9217:10239 10241:11263 11265:12287 12289:13311 13313:14335 14337:15359 15361:16381" ht="16.5" customHeight="1" x14ac:dyDescent="0.15">
      <c r="B16" s="1323"/>
      <c r="C16" s="120"/>
      <c r="D16" s="120"/>
      <c r="E16" s="2"/>
      <c r="F16" s="1327"/>
      <c r="G16" s="113"/>
      <c r="H16" s="2"/>
      <c r="I16" s="120"/>
      <c r="J16" s="120"/>
      <c r="K16" s="2"/>
      <c r="L16" s="113"/>
      <c r="M16" s="2"/>
      <c r="N16" s="2"/>
      <c r="O16" s="2"/>
    </row>
    <row r="17" spans="2:15" ht="16.5" customHeight="1" x14ac:dyDescent="0.15">
      <c r="B17" s="1323"/>
      <c r="C17" s="120"/>
      <c r="D17" s="120"/>
      <c r="E17" s="2"/>
      <c r="F17" s="1327"/>
      <c r="G17" s="113"/>
      <c r="H17" s="2"/>
      <c r="I17" s="120"/>
      <c r="J17" s="120"/>
      <c r="K17" s="2"/>
      <c r="L17" s="113"/>
      <c r="M17" s="2"/>
      <c r="N17" s="2"/>
      <c r="O17" s="2"/>
    </row>
    <row r="18" spans="2:15" ht="16.5" customHeight="1" x14ac:dyDescent="0.15">
      <c r="B18" s="1323"/>
      <c r="C18" s="120"/>
      <c r="D18" s="120"/>
      <c r="E18" s="2"/>
      <c r="F18" s="1326"/>
      <c r="G18" s="113"/>
      <c r="H18" s="2"/>
      <c r="I18" s="120"/>
      <c r="J18" s="120"/>
      <c r="K18" s="2"/>
      <c r="L18" s="113"/>
      <c r="M18" s="2"/>
      <c r="N18" s="2"/>
      <c r="O18" s="2"/>
    </row>
    <row r="19" spans="2:15" ht="16.5" customHeight="1" x14ac:dyDescent="0.15">
      <c r="B19" s="1323"/>
      <c r="C19" s="120"/>
      <c r="D19" s="120"/>
      <c r="E19" s="2"/>
      <c r="F19" s="1326"/>
      <c r="G19" s="113"/>
      <c r="H19" s="2"/>
      <c r="M19" s="2"/>
      <c r="N19" s="2"/>
      <c r="O19" s="2"/>
    </row>
    <row r="20" spans="2:15" ht="16.5" customHeight="1" x14ac:dyDescent="0.15">
      <c r="F20" s="764"/>
    </row>
    <row r="21" spans="2:15" ht="16.5" customHeight="1" x14ac:dyDescent="0.15">
      <c r="F21" s="764"/>
    </row>
    <row r="22" spans="2:15" ht="16.5" customHeight="1" x14ac:dyDescent="0.15"/>
    <row r="23" spans="2:15" ht="16.5" customHeight="1" x14ac:dyDescent="0.15"/>
    <row r="24" spans="2:15" ht="16.5" customHeight="1" x14ac:dyDescent="0.15"/>
    <row r="25" spans="2:15" ht="16.5" customHeight="1" x14ac:dyDescent="0.15"/>
    <row r="26" spans="2:15" ht="16.5" customHeight="1" x14ac:dyDescent="0.15"/>
    <row r="27" spans="2:15" ht="16.5" customHeight="1" x14ac:dyDescent="0.15"/>
    <row r="28" spans="2:15" ht="16.5" customHeight="1" x14ac:dyDescent="0.15"/>
    <row r="29" spans="2:15" ht="16.5" customHeight="1" x14ac:dyDescent="0.15"/>
    <row r="30" spans="2:15" ht="16.5" customHeight="1" x14ac:dyDescent="0.15"/>
    <row r="31" spans="2:15" ht="16.5" customHeight="1" x14ac:dyDescent="0.15"/>
    <row r="32" spans="2:15"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45789.959840277777</v>
      </c>
    </row>
    <row r="3" spans="1:18" ht="14.25" thickBot="1" x14ac:dyDescent="0.2">
      <c r="A3" s="726"/>
      <c r="B3" s="727">
        <v>26</v>
      </c>
      <c r="C3" s="652">
        <v>262</v>
      </c>
      <c r="D3" s="651" t="s">
        <v>2435</v>
      </c>
      <c r="E3" s="2"/>
      <c r="H3" s="756"/>
      <c r="I3" s="757" t="s">
        <v>2446</v>
      </c>
      <c r="J3" s="758">
        <f>Q5-R5</f>
        <v>0</v>
      </c>
    </row>
    <row r="4" spans="1:18" x14ac:dyDescent="0.15">
      <c r="F4" s="1507" t="s">
        <v>2474</v>
      </c>
      <c r="G4" s="1508"/>
      <c r="H4" s="1509"/>
      <c r="I4" s="1509"/>
      <c r="J4" s="1510"/>
      <c r="L4" s="1504" t="s">
        <v>2475</v>
      </c>
      <c r="M4" s="1505"/>
      <c r="N4" s="1505"/>
      <c r="O4" s="1505"/>
      <c r="P4" s="1506"/>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3253</v>
      </c>
    </row>
    <row r="26" spans="6:16" x14ac:dyDescent="0.15">
      <c r="F26" t="s">
        <v>3531</v>
      </c>
    </row>
    <row r="29" spans="6:16" x14ac:dyDescent="0.15">
      <c r="F29" t="s">
        <v>3675</v>
      </c>
    </row>
  </sheetData>
  <mergeCells count="2">
    <mergeCell ref="L4:P4"/>
    <mergeCell ref="F4:J4"/>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73"/>
  <sheetViews>
    <sheetView topLeftCell="A622" workbookViewId="0">
      <selection activeCell="G620" sqref="G620"/>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475" t="s">
        <v>381</v>
      </c>
      <c r="C3" s="1520" t="s">
        <v>382</v>
      </c>
      <c r="D3" s="1520" t="s">
        <v>383</v>
      </c>
      <c r="E3" s="1522" t="s">
        <v>384</v>
      </c>
      <c r="H3" s="62"/>
      <c r="I3" s="62"/>
      <c r="J3" s="62"/>
      <c r="L3" s="564"/>
    </row>
    <row r="4" spans="2:12" s="59" customFormat="1" ht="24" customHeight="1" x14ac:dyDescent="0.15">
      <c r="B4" s="1519"/>
      <c r="C4" s="1521"/>
      <c r="D4" s="1521"/>
      <c r="E4" s="1523"/>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475" t="s">
        <v>395</v>
      </c>
      <c r="C14" s="1520" t="s">
        <v>396</v>
      </c>
      <c r="D14" s="1520" t="s">
        <v>383</v>
      </c>
      <c r="E14" s="1522" t="s">
        <v>384</v>
      </c>
    </row>
    <row r="15" spans="2:12" ht="24" customHeight="1" x14ac:dyDescent="0.15">
      <c r="B15" s="1519"/>
      <c r="C15" s="1521"/>
      <c r="D15" s="1521"/>
      <c r="E15" s="1523"/>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82"/>
    </row>
    <row r="25" spans="2:6" ht="24" customHeight="1" x14ac:dyDescent="0.15">
      <c r="B25" s="92" t="s">
        <v>404</v>
      </c>
      <c r="C25" s="87"/>
      <c r="D25" s="87"/>
      <c r="E25" s="87">
        <f>SUM(E23+E13-E21)</f>
        <v>5401204</v>
      </c>
      <c r="F25" s="1482"/>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475" t="s">
        <v>381</v>
      </c>
      <c r="C34" s="1520" t="s">
        <v>382</v>
      </c>
      <c r="D34" s="1520" t="s">
        <v>383</v>
      </c>
      <c r="E34" s="1522" t="s">
        <v>384</v>
      </c>
      <c r="F34" s="59"/>
    </row>
    <row r="35" spans="2:6" ht="24" customHeight="1" x14ac:dyDescent="0.15">
      <c r="B35" s="1519"/>
      <c r="C35" s="1521"/>
      <c r="D35" s="1521"/>
      <c r="E35" s="1523"/>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475" t="s">
        <v>395</v>
      </c>
      <c r="C45" s="1520" t="s">
        <v>396</v>
      </c>
      <c r="D45" s="1520" t="s">
        <v>383</v>
      </c>
      <c r="E45" s="1522" t="s">
        <v>384</v>
      </c>
    </row>
    <row r="46" spans="2:6" ht="24" customHeight="1" x14ac:dyDescent="0.15">
      <c r="B46" s="1519"/>
      <c r="C46" s="1521"/>
      <c r="D46" s="1521"/>
      <c r="E46" s="1523"/>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82"/>
    </row>
    <row r="56" spans="2:6" ht="24" customHeight="1" x14ac:dyDescent="0.15">
      <c r="B56" s="92" t="s">
        <v>404</v>
      </c>
      <c r="C56" s="87"/>
      <c r="D56" s="87"/>
      <c r="E56" s="87">
        <f>SUM(E54+E44-E52)</f>
        <v>6411939</v>
      </c>
      <c r="F56" s="1482"/>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475" t="s">
        <v>381</v>
      </c>
      <c r="C65" s="1520" t="s">
        <v>382</v>
      </c>
      <c r="D65" s="1520" t="s">
        <v>383</v>
      </c>
      <c r="E65" s="1522" t="s">
        <v>384</v>
      </c>
      <c r="F65" s="59"/>
    </row>
    <row r="66" spans="2:6" ht="24" customHeight="1" x14ac:dyDescent="0.15">
      <c r="B66" s="1519"/>
      <c r="C66" s="1521"/>
      <c r="D66" s="1521"/>
      <c r="E66" s="1523"/>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475" t="s">
        <v>395</v>
      </c>
      <c r="C76" s="1520" t="s">
        <v>396</v>
      </c>
      <c r="D76" s="1520" t="s">
        <v>383</v>
      </c>
      <c r="E76" s="1522" t="s">
        <v>384</v>
      </c>
    </row>
    <row r="77" spans="2:6" ht="24" customHeight="1" x14ac:dyDescent="0.15">
      <c r="B77" s="1519"/>
      <c r="C77" s="1521"/>
      <c r="D77" s="1521"/>
      <c r="E77" s="1523"/>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82"/>
    </row>
    <row r="87" spans="2:6" ht="24" customHeight="1" x14ac:dyDescent="0.15">
      <c r="B87" s="92" t="s">
        <v>404</v>
      </c>
      <c r="C87" s="87"/>
      <c r="D87" s="87"/>
      <c r="E87" s="87">
        <f>SUM(E85+E75-E83)</f>
        <v>6093357</v>
      </c>
      <c r="F87" s="1482"/>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475" t="s">
        <v>381</v>
      </c>
      <c r="C96" s="1520" t="s">
        <v>382</v>
      </c>
      <c r="D96" s="1520" t="s">
        <v>383</v>
      </c>
      <c r="E96" s="1522" t="s">
        <v>384</v>
      </c>
      <c r="F96" s="59"/>
    </row>
    <row r="97" spans="2:6" ht="24" customHeight="1" x14ac:dyDescent="0.15">
      <c r="B97" s="1519"/>
      <c r="C97" s="1521"/>
      <c r="D97" s="1521"/>
      <c r="E97" s="1523"/>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475" t="s">
        <v>395</v>
      </c>
      <c r="C107" s="1520" t="s">
        <v>396</v>
      </c>
      <c r="D107" s="1520" t="s">
        <v>383</v>
      </c>
      <c r="E107" s="1522" t="s">
        <v>384</v>
      </c>
    </row>
    <row r="108" spans="2:6" ht="24" customHeight="1" x14ac:dyDescent="0.15">
      <c r="B108" s="1519"/>
      <c r="C108" s="1521"/>
      <c r="D108" s="1521"/>
      <c r="E108" s="1523"/>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82"/>
    </row>
    <row r="118" spans="2:12" ht="24" customHeight="1" x14ac:dyDescent="0.15">
      <c r="B118" s="92" t="s">
        <v>404</v>
      </c>
      <c r="C118" s="87"/>
      <c r="D118" s="87"/>
      <c r="E118" s="87">
        <f>SUM(E116+E106-E114)</f>
        <v>7419671</v>
      </c>
      <c r="F118" s="1482"/>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80" t="s">
        <v>381</v>
      </c>
      <c r="C127" s="1483" t="s">
        <v>382</v>
      </c>
      <c r="D127" s="1483" t="s">
        <v>383</v>
      </c>
      <c r="E127" s="1485" t="s">
        <v>384</v>
      </c>
      <c r="G127" s="410" t="s">
        <v>1713</v>
      </c>
    </row>
    <row r="128" spans="2:12" ht="24" customHeight="1" x14ac:dyDescent="0.15">
      <c r="B128" s="1481"/>
      <c r="C128" s="1484"/>
      <c r="D128" s="1484"/>
      <c r="E128" s="1486"/>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80" t="s">
        <v>395</v>
      </c>
      <c r="C137" s="1483" t="s">
        <v>396</v>
      </c>
      <c r="D137" s="1483" t="s">
        <v>383</v>
      </c>
      <c r="E137" s="1485" t="s">
        <v>384</v>
      </c>
      <c r="G137" s="536" t="s">
        <v>1655</v>
      </c>
      <c r="H137" s="541">
        <v>57200</v>
      </c>
      <c r="I137" s="541">
        <v>10000</v>
      </c>
      <c r="J137" s="541">
        <v>30000</v>
      </c>
      <c r="K137" s="542">
        <f t="shared" si="5"/>
        <v>97200</v>
      </c>
      <c r="L137" s="568" t="s">
        <v>1735</v>
      </c>
    </row>
    <row r="138" spans="2:12" ht="24" customHeight="1" x14ac:dyDescent="0.15">
      <c r="B138" s="1481"/>
      <c r="C138" s="1484"/>
      <c r="D138" s="1484"/>
      <c r="E138" s="1486"/>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80" t="s">
        <v>381</v>
      </c>
      <c r="C157" s="1483" t="s">
        <v>382</v>
      </c>
      <c r="D157" s="1483" t="s">
        <v>383</v>
      </c>
      <c r="E157" s="1485" t="s">
        <v>384</v>
      </c>
      <c r="G157" s="410" t="s">
        <v>1864</v>
      </c>
    </row>
    <row r="158" spans="2:12" ht="24" customHeight="1" x14ac:dyDescent="0.15">
      <c r="B158" s="1481"/>
      <c r="C158" s="1484"/>
      <c r="D158" s="1484"/>
      <c r="E158" s="1486"/>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80" t="s">
        <v>395</v>
      </c>
      <c r="C168" s="1483" t="s">
        <v>396</v>
      </c>
      <c r="D168" s="1483" t="s">
        <v>383</v>
      </c>
      <c r="E168" s="1485" t="s">
        <v>384</v>
      </c>
      <c r="G168" s="537"/>
      <c r="H168" s="543">
        <f>SUM(H159:H167)</f>
        <v>10400</v>
      </c>
      <c r="I168" s="543">
        <f>SUM(I159:I167)</f>
        <v>30000</v>
      </c>
      <c r="J168" s="625">
        <f>SUM(J159:J167)</f>
        <v>110000</v>
      </c>
      <c r="K168" s="622">
        <f>SUM(H168:J168)</f>
        <v>150400</v>
      </c>
    </row>
    <row r="169" spans="2:12" ht="24" customHeight="1" x14ac:dyDescent="0.15">
      <c r="B169" s="1481"/>
      <c r="C169" s="1484"/>
      <c r="D169" s="1484"/>
      <c r="E169" s="1486"/>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80" t="s">
        <v>381</v>
      </c>
      <c r="C188" s="1483" t="s">
        <v>382</v>
      </c>
      <c r="D188" s="1483" t="s">
        <v>383</v>
      </c>
      <c r="E188" s="1485" t="s">
        <v>384</v>
      </c>
      <c r="G188" s="410" t="s">
        <v>2315</v>
      </c>
    </row>
    <row r="189" spans="2:12" ht="24" customHeight="1" x14ac:dyDescent="0.15">
      <c r="B189" s="1481"/>
      <c r="C189" s="1484"/>
      <c r="D189" s="1484"/>
      <c r="E189" s="1486"/>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80" t="s">
        <v>395</v>
      </c>
      <c r="C199" s="1483" t="s">
        <v>396</v>
      </c>
      <c r="D199" s="1483" t="s">
        <v>383</v>
      </c>
      <c r="E199" s="1485" t="s">
        <v>384</v>
      </c>
      <c r="G199" s="509" t="s">
        <v>2313</v>
      </c>
      <c r="H199" s="541" t="s">
        <v>2403</v>
      </c>
      <c r="I199" s="541">
        <v>10000</v>
      </c>
      <c r="J199" s="624">
        <v>30000</v>
      </c>
      <c r="K199" s="694">
        <f t="shared" si="8"/>
        <v>40000</v>
      </c>
      <c r="L199" s="568" t="s">
        <v>1735</v>
      </c>
    </row>
    <row r="200" spans="2:14" ht="24" customHeight="1" x14ac:dyDescent="0.15">
      <c r="B200" s="1481"/>
      <c r="C200" s="1484"/>
      <c r="D200" s="1484"/>
      <c r="E200" s="1486"/>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80" t="s">
        <v>2578</v>
      </c>
      <c r="C221" s="1483" t="s">
        <v>382</v>
      </c>
      <c r="D221" s="1483" t="s">
        <v>383</v>
      </c>
      <c r="E221" s="1485" t="s">
        <v>384</v>
      </c>
      <c r="G221" s="410" t="s">
        <v>2758</v>
      </c>
    </row>
    <row r="222" spans="2:12" ht="24" customHeight="1" x14ac:dyDescent="0.15">
      <c r="B222" s="1481"/>
      <c r="C222" s="1484"/>
      <c r="D222" s="1484"/>
      <c r="E222" s="1486"/>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29">
        <v>2800</v>
      </c>
      <c r="I223" s="829">
        <v>10000</v>
      </c>
      <c r="J223" s="830">
        <v>10000</v>
      </c>
      <c r="K223" s="621">
        <f>SUM(H223:J223)</f>
        <v>22800</v>
      </c>
      <c r="L223" s="570">
        <v>43475</v>
      </c>
    </row>
    <row r="224" spans="2:12" ht="24" customHeight="1" x14ac:dyDescent="0.15">
      <c r="B224" s="81" t="s">
        <v>2505</v>
      </c>
      <c r="C224" s="707">
        <v>120000</v>
      </c>
      <c r="D224" s="707">
        <v>220000</v>
      </c>
      <c r="E224" s="75">
        <f t="shared" ref="E224:E231" si="10">SUM(C224:D224)</f>
        <v>340000</v>
      </c>
      <c r="G224" s="818" t="s">
        <v>2733</v>
      </c>
      <c r="H224" s="827">
        <v>4800</v>
      </c>
      <c r="I224" s="827">
        <v>10000</v>
      </c>
      <c r="J224" s="828">
        <v>50000</v>
      </c>
      <c r="K224" s="621">
        <f>SUM(H224:J224)</f>
        <v>64800</v>
      </c>
      <c r="L224" s="831"/>
    </row>
    <row r="225" spans="2:12" ht="24" customHeight="1" x14ac:dyDescent="0.15">
      <c r="B225" s="81" t="s">
        <v>2506</v>
      </c>
      <c r="C225" s="707">
        <v>165000</v>
      </c>
      <c r="D225" s="707">
        <v>675000</v>
      </c>
      <c r="E225" s="75">
        <f t="shared" si="10"/>
        <v>840000</v>
      </c>
      <c r="G225" s="832"/>
      <c r="H225" s="541"/>
      <c r="I225" s="113"/>
      <c r="J225" s="624"/>
      <c r="K225" s="621"/>
      <c r="L225" s="568"/>
    </row>
    <row r="226" spans="2:12" ht="24" customHeight="1" x14ac:dyDescent="0.15">
      <c r="B226" s="81" t="s">
        <v>2507</v>
      </c>
      <c r="C226" s="707"/>
      <c r="D226" s="707">
        <v>93</v>
      </c>
      <c r="E226" s="75">
        <f t="shared" si="10"/>
        <v>93</v>
      </c>
      <c r="G226" s="537"/>
      <c r="H226" s="543"/>
      <c r="I226" s="543"/>
      <c r="J226" s="625"/>
      <c r="K226" s="833"/>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4"/>
    </row>
    <row r="228" spans="2:12" ht="24" customHeight="1" x14ac:dyDescent="0.15">
      <c r="B228" s="81" t="s">
        <v>2509</v>
      </c>
      <c r="C228" s="707"/>
      <c r="D228" s="707">
        <v>880000</v>
      </c>
      <c r="E228" s="75">
        <f t="shared" si="10"/>
        <v>880000</v>
      </c>
      <c r="K228" s="835"/>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6"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7"/>
      <c r="L231" s="570"/>
    </row>
    <row r="232" spans="2:12" ht="24" customHeight="1" x14ac:dyDescent="0.15">
      <c r="B232" s="89"/>
      <c r="C232" s="708"/>
      <c r="D232" s="708"/>
      <c r="E232" s="85"/>
      <c r="G232" s="509" t="s">
        <v>1681</v>
      </c>
      <c r="H232" s="550">
        <v>10000</v>
      </c>
      <c r="I232" s="550"/>
      <c r="J232" s="550"/>
      <c r="K232" s="837"/>
      <c r="L232" s="575"/>
    </row>
    <row r="233" spans="2:12" ht="24" customHeight="1" x14ac:dyDescent="0.15">
      <c r="B233" s="86" t="s">
        <v>394</v>
      </c>
      <c r="C233" s="87"/>
      <c r="D233" s="87"/>
      <c r="E233" s="88">
        <f>SUM(E223:E232)</f>
        <v>6118093</v>
      </c>
      <c r="G233" s="509" t="s">
        <v>1673</v>
      </c>
      <c r="H233" s="550">
        <v>20000</v>
      </c>
      <c r="I233" s="550"/>
      <c r="J233" s="550"/>
      <c r="K233" s="837"/>
      <c r="L233" s="575"/>
    </row>
    <row r="234" spans="2:12" ht="24" customHeight="1" x14ac:dyDescent="0.15">
      <c r="B234" s="1480" t="s">
        <v>2579</v>
      </c>
      <c r="C234" s="1487" t="s">
        <v>2529</v>
      </c>
      <c r="D234" s="1483"/>
      <c r="E234" s="1485" t="s">
        <v>384</v>
      </c>
      <c r="G234" s="509"/>
      <c r="H234" s="550"/>
      <c r="I234" s="550"/>
      <c r="J234" s="550"/>
      <c r="K234" s="837"/>
      <c r="L234" s="575"/>
    </row>
    <row r="235" spans="2:12" ht="24" customHeight="1" x14ac:dyDescent="0.15">
      <c r="B235" s="1481"/>
      <c r="C235" s="1488"/>
      <c r="D235" s="1484"/>
      <c r="E235" s="1486"/>
      <c r="G235" s="510"/>
      <c r="H235" s="552"/>
      <c r="I235" s="552"/>
      <c r="J235" s="552"/>
      <c r="K235" s="838"/>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6" t="s">
        <v>2565</v>
      </c>
      <c r="E257" s="807" t="s">
        <v>2566</v>
      </c>
    </row>
    <row r="258" spans="2:5" ht="24" customHeight="1" x14ac:dyDescent="0.15">
      <c r="B258" s="770" t="s">
        <v>2587</v>
      </c>
      <c r="C258" s="72"/>
      <c r="D258" s="72"/>
      <c r="E258" s="771">
        <f>E223+E224+E225+E226</f>
        <v>2342093</v>
      </c>
    </row>
    <row r="259" spans="2:5" ht="24" customHeight="1" x14ac:dyDescent="0.15">
      <c r="B259" s="818" t="s">
        <v>2586</v>
      </c>
      <c r="C259" s="819"/>
      <c r="D259" s="820">
        <f>E236+E239+E238</f>
        <v>72056</v>
      </c>
      <c r="E259" s="821"/>
    </row>
    <row r="260" spans="2:5" ht="24" customHeight="1" x14ac:dyDescent="0.15">
      <c r="B260" s="782" t="s">
        <v>2585</v>
      </c>
      <c r="C260" s="783"/>
      <c r="D260" s="784">
        <f>E237+E240</f>
        <v>2150208</v>
      </c>
      <c r="E260" s="785"/>
    </row>
    <row r="261" spans="2:5" ht="24" customHeight="1" thickBot="1" x14ac:dyDescent="0.2">
      <c r="B261" s="786" t="s">
        <v>2584</v>
      </c>
      <c r="C261" s="787"/>
      <c r="D261" s="787"/>
      <c r="E261" s="817">
        <f>E230+E229</f>
        <v>766000</v>
      </c>
    </row>
    <row r="262" spans="2:5" ht="24" customHeight="1" x14ac:dyDescent="0.15">
      <c r="B262" s="782" t="s">
        <v>2583</v>
      </c>
      <c r="C262" s="783"/>
      <c r="D262" s="783"/>
      <c r="E262" s="816">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80" t="s">
        <v>2578</v>
      </c>
      <c r="C275" s="1483" t="s">
        <v>382</v>
      </c>
      <c r="D275" s="1483" t="s">
        <v>383</v>
      </c>
      <c r="E275" s="1485" t="s">
        <v>384</v>
      </c>
      <c r="G275" s="410" t="s">
        <v>2779</v>
      </c>
    </row>
    <row r="276" spans="2:12" ht="24" customHeight="1" x14ac:dyDescent="0.15">
      <c r="B276" s="1481"/>
      <c r="C276" s="1484"/>
      <c r="D276" s="1484"/>
      <c r="E276" s="1486"/>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8" t="s">
        <v>2733</v>
      </c>
      <c r="H277" s="829" t="s">
        <v>2310</v>
      </c>
      <c r="I277" s="829">
        <v>10000</v>
      </c>
      <c r="J277" s="830">
        <v>50000</v>
      </c>
      <c r="K277" s="621">
        <f>SUM(H277:J277)</f>
        <v>60000</v>
      </c>
      <c r="L277" s="570"/>
    </row>
    <row r="278" spans="2:12" ht="24" customHeight="1" x14ac:dyDescent="0.15">
      <c r="B278" s="81" t="s">
        <v>2505</v>
      </c>
      <c r="C278" s="707">
        <v>110000</v>
      </c>
      <c r="D278" s="707">
        <v>230000</v>
      </c>
      <c r="E278" s="75">
        <f t="shared" ref="E278:E285" si="12">SUM(C278:D278)</f>
        <v>340000</v>
      </c>
      <c r="G278" s="818"/>
      <c r="H278" s="827"/>
      <c r="I278" s="827"/>
      <c r="J278" s="828"/>
      <c r="K278" s="621"/>
      <c r="L278" s="831"/>
    </row>
    <row r="279" spans="2:12" ht="24" customHeight="1" x14ac:dyDescent="0.15">
      <c r="B279" s="81" t="s">
        <v>2506</v>
      </c>
      <c r="C279" s="707">
        <v>165000</v>
      </c>
      <c r="D279" s="707">
        <v>675000</v>
      </c>
      <c r="E279" s="75">
        <f t="shared" si="12"/>
        <v>840000</v>
      </c>
      <c r="G279" s="832"/>
      <c r="H279" s="541"/>
      <c r="I279" s="113"/>
      <c r="J279" s="624"/>
      <c r="K279" s="621"/>
      <c r="L279" s="568"/>
    </row>
    <row r="280" spans="2:12" ht="24" customHeight="1" x14ac:dyDescent="0.15">
      <c r="B280" s="81" t="s">
        <v>2507</v>
      </c>
      <c r="C280" s="707"/>
      <c r="D280" s="707">
        <v>93</v>
      </c>
      <c r="E280" s="75">
        <f t="shared" si="12"/>
        <v>93</v>
      </c>
      <c r="G280" s="537"/>
      <c r="H280" s="543"/>
      <c r="I280" s="543"/>
      <c r="J280" s="625"/>
      <c r="K280" s="833"/>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4"/>
    </row>
    <row r="282" spans="2:12" ht="24" customHeight="1" x14ac:dyDescent="0.15">
      <c r="B282" s="81" t="s">
        <v>2509</v>
      </c>
      <c r="C282" s="707"/>
      <c r="D282" s="707">
        <v>880000</v>
      </c>
      <c r="E282" s="75">
        <f t="shared" si="12"/>
        <v>880000</v>
      </c>
      <c r="K282" s="835"/>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6"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7"/>
      <c r="L285" s="570"/>
    </row>
    <row r="286" spans="2:12" ht="24" customHeight="1" x14ac:dyDescent="0.15">
      <c r="B286" s="89"/>
      <c r="C286" s="708"/>
      <c r="D286" s="708"/>
      <c r="E286" s="85"/>
      <c r="G286" s="509" t="s">
        <v>1681</v>
      </c>
      <c r="H286" s="550">
        <v>10000</v>
      </c>
      <c r="I286" s="550"/>
      <c r="J286" s="550"/>
      <c r="K286" s="837"/>
      <c r="L286" s="575"/>
    </row>
    <row r="287" spans="2:12" ht="24" customHeight="1" x14ac:dyDescent="0.15">
      <c r="B287" s="86" t="s">
        <v>394</v>
      </c>
      <c r="C287" s="87"/>
      <c r="D287" s="87"/>
      <c r="E287" s="88">
        <f>SUM(E277:E286)</f>
        <v>6118093</v>
      </c>
      <c r="G287" s="509" t="s">
        <v>1673</v>
      </c>
      <c r="H287" s="550">
        <v>20000</v>
      </c>
      <c r="I287" s="550"/>
      <c r="J287" s="550"/>
      <c r="K287" s="837"/>
      <c r="L287" s="575"/>
    </row>
    <row r="288" spans="2:12" ht="24" customHeight="1" x14ac:dyDescent="0.15">
      <c r="B288" s="1480" t="s">
        <v>2579</v>
      </c>
      <c r="C288" s="1487" t="s">
        <v>2529</v>
      </c>
      <c r="D288" s="1483"/>
      <c r="E288" s="1485" t="s">
        <v>384</v>
      </c>
      <c r="G288" s="509"/>
      <c r="H288" s="550"/>
      <c r="I288" s="550"/>
      <c r="J288" s="550"/>
      <c r="K288" s="837"/>
      <c r="L288" s="575"/>
    </row>
    <row r="289" spans="2:12" ht="24" customHeight="1" x14ac:dyDescent="0.15">
      <c r="B289" s="1481"/>
      <c r="C289" s="1488"/>
      <c r="D289" s="1484"/>
      <c r="E289" s="1486"/>
      <c r="G289" s="510"/>
      <c r="H289" s="552"/>
      <c r="I289" s="552"/>
      <c r="J289" s="552"/>
      <c r="K289" s="838"/>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6" t="s">
        <v>2565</v>
      </c>
      <c r="E311" s="807" t="s">
        <v>2566</v>
      </c>
    </row>
    <row r="312" spans="2:5" ht="24" customHeight="1" x14ac:dyDescent="0.15">
      <c r="B312" s="770" t="s">
        <v>2587</v>
      </c>
      <c r="C312" s="72"/>
      <c r="D312" s="72"/>
      <c r="E312" s="771">
        <f>E277+E278+E279+E280</f>
        <v>2342093</v>
      </c>
    </row>
    <row r="313" spans="2:5" ht="24" customHeight="1" x14ac:dyDescent="0.15">
      <c r="B313" s="818" t="s">
        <v>2586</v>
      </c>
      <c r="C313" s="819"/>
      <c r="D313" s="820">
        <f>E290+E293+E292</f>
        <v>72056</v>
      </c>
      <c r="E313" s="821"/>
    </row>
    <row r="314" spans="2:5" ht="24" customHeight="1" x14ac:dyDescent="0.15">
      <c r="B314" s="782" t="s">
        <v>2585</v>
      </c>
      <c r="C314" s="783"/>
      <c r="D314" s="784">
        <f>E291+E294</f>
        <v>2150208</v>
      </c>
      <c r="E314" s="785"/>
    </row>
    <row r="315" spans="2:5" ht="24" customHeight="1" thickBot="1" x14ac:dyDescent="0.2">
      <c r="B315" s="786" t="s">
        <v>2584</v>
      </c>
      <c r="C315" s="787"/>
      <c r="D315" s="787"/>
      <c r="E315" s="817">
        <f>E284+E283</f>
        <v>766000</v>
      </c>
    </row>
    <row r="316" spans="2:5" ht="24" customHeight="1" x14ac:dyDescent="0.15">
      <c r="B316" s="782" t="s">
        <v>2583</v>
      </c>
      <c r="C316" s="783"/>
      <c r="D316" s="783"/>
      <c r="E316" s="816">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80" t="s">
        <v>2578</v>
      </c>
      <c r="C329" s="1483" t="s">
        <v>382</v>
      </c>
      <c r="D329" s="1483" t="s">
        <v>383</v>
      </c>
      <c r="E329" s="1485" t="s">
        <v>384</v>
      </c>
    </row>
    <row r="330" spans="2:5" ht="24" customHeight="1" x14ac:dyDescent="0.15">
      <c r="B330" s="1481"/>
      <c r="C330" s="1484"/>
      <c r="D330" s="1484"/>
      <c r="E330" s="1486"/>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80" t="s">
        <v>2579</v>
      </c>
      <c r="C342" s="1487" t="s">
        <v>2529</v>
      </c>
      <c r="D342" s="1483"/>
      <c r="E342" s="1485" t="s">
        <v>384</v>
      </c>
    </row>
    <row r="343" spans="2:5" ht="24" customHeight="1" x14ac:dyDescent="0.15">
      <c r="B343" s="1481"/>
      <c r="C343" s="1488"/>
      <c r="D343" s="1484"/>
      <c r="E343" s="1486"/>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6" t="s">
        <v>2565</v>
      </c>
      <c r="E365" s="807" t="s">
        <v>2566</v>
      </c>
    </row>
    <row r="366" spans="2:5" ht="24" customHeight="1" x14ac:dyDescent="0.15">
      <c r="B366" s="770" t="s">
        <v>2587</v>
      </c>
      <c r="C366" s="72"/>
      <c r="D366" s="72"/>
      <c r="E366" s="771">
        <f>E331+E332+E333+E334</f>
        <v>1859910</v>
      </c>
    </row>
    <row r="367" spans="2:5" ht="24" customHeight="1" x14ac:dyDescent="0.15">
      <c r="B367" s="818" t="s">
        <v>2586</v>
      </c>
      <c r="C367" s="819"/>
      <c r="D367" s="820">
        <f>E344+E347+E346</f>
        <v>400145</v>
      </c>
      <c r="E367" s="821"/>
    </row>
    <row r="368" spans="2:5" ht="24" customHeight="1" x14ac:dyDescent="0.15">
      <c r="B368" s="782" t="s">
        <v>2585</v>
      </c>
      <c r="C368" s="783"/>
      <c r="D368" s="784">
        <f>E345+E348</f>
        <v>0</v>
      </c>
      <c r="E368" s="785"/>
    </row>
    <row r="369" spans="2:10" ht="24" customHeight="1" thickBot="1" x14ac:dyDescent="0.2">
      <c r="B369" s="786" t="s">
        <v>2584</v>
      </c>
      <c r="C369" s="787"/>
      <c r="D369" s="787"/>
      <c r="E369" s="817">
        <f>E338+E337</f>
        <v>996000</v>
      </c>
    </row>
    <row r="370" spans="2:10" ht="24" customHeight="1" x14ac:dyDescent="0.15">
      <c r="B370" s="782" t="s">
        <v>2583</v>
      </c>
      <c r="C370" s="783"/>
      <c r="D370" s="783"/>
      <c r="E370" s="816">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3203</v>
      </c>
      <c r="G381" s="410" t="s">
        <v>3204</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80" t="s">
        <v>2578</v>
      </c>
      <c r="C383" s="1483" t="s">
        <v>382</v>
      </c>
      <c r="D383" s="1483" t="s">
        <v>383</v>
      </c>
      <c r="E383" s="1485" t="s">
        <v>384</v>
      </c>
      <c r="G383" s="1480" t="s">
        <v>2578</v>
      </c>
      <c r="H383" s="1483" t="s">
        <v>382</v>
      </c>
      <c r="I383" s="1483" t="s">
        <v>383</v>
      </c>
      <c r="J383" s="1485" t="s">
        <v>384</v>
      </c>
    </row>
    <row r="384" spans="2:10" ht="24" customHeight="1" x14ac:dyDescent="0.15">
      <c r="B384" s="1481"/>
      <c r="C384" s="1484"/>
      <c r="D384" s="1484"/>
      <c r="E384" s="1486"/>
      <c r="G384" s="1481"/>
      <c r="H384" s="1484"/>
      <c r="I384" s="1484"/>
      <c r="J384" s="1486"/>
    </row>
    <row r="385" spans="2:10" ht="24" customHeight="1" x14ac:dyDescent="0.15">
      <c r="B385" s="71" t="s">
        <v>2504</v>
      </c>
      <c r="C385" s="706">
        <v>7000</v>
      </c>
      <c r="D385" s="706">
        <v>162000</v>
      </c>
      <c r="E385" s="70">
        <f>SUM(C385:D385)</f>
        <v>169000</v>
      </c>
      <c r="G385" s="71" t="s">
        <v>2504</v>
      </c>
      <c r="H385" s="706"/>
      <c r="I385" s="706">
        <v>49600</v>
      </c>
      <c r="J385" s="983">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4">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4">
        <f t="shared" si="17"/>
        <v>745000</v>
      </c>
    </row>
    <row r="388" spans="2:10" ht="24" customHeight="1" x14ac:dyDescent="0.15">
      <c r="B388" s="81" t="s">
        <v>2507</v>
      </c>
      <c r="C388" s="707"/>
      <c r="D388" s="707">
        <v>121</v>
      </c>
      <c r="E388" s="75">
        <f t="shared" si="16"/>
        <v>121</v>
      </c>
      <c r="G388" s="81" t="s">
        <v>2507</v>
      </c>
      <c r="H388" s="707"/>
      <c r="I388" s="707">
        <v>121</v>
      </c>
      <c r="J388" s="984">
        <f t="shared" si="17"/>
        <v>121</v>
      </c>
    </row>
    <row r="389" spans="2:10" ht="24" customHeight="1" x14ac:dyDescent="0.15">
      <c r="B389" s="81" t="s">
        <v>2508</v>
      </c>
      <c r="C389" s="707"/>
      <c r="D389" s="707">
        <v>62000</v>
      </c>
      <c r="E389" s="75">
        <f t="shared" si="16"/>
        <v>62000</v>
      </c>
      <c r="G389" s="81" t="s">
        <v>3181</v>
      </c>
      <c r="H389" s="707"/>
      <c r="I389" s="707"/>
      <c r="J389" s="984">
        <f t="shared" si="17"/>
        <v>0</v>
      </c>
    </row>
    <row r="390" spans="2:10" ht="24" customHeight="1" x14ac:dyDescent="0.15">
      <c r="B390" s="81" t="s">
        <v>2509</v>
      </c>
      <c r="C390" s="707"/>
      <c r="D390" s="707">
        <v>190000</v>
      </c>
      <c r="E390" s="75">
        <f t="shared" si="16"/>
        <v>190000</v>
      </c>
      <c r="G390" s="81" t="s">
        <v>2509</v>
      </c>
      <c r="H390" s="707"/>
      <c r="I390" s="707">
        <v>60000</v>
      </c>
      <c r="J390" s="984">
        <f t="shared" si="17"/>
        <v>60000</v>
      </c>
    </row>
    <row r="391" spans="2:10" ht="24" customHeight="1" x14ac:dyDescent="0.15">
      <c r="B391" s="81" t="s">
        <v>2525</v>
      </c>
      <c r="C391" s="707"/>
      <c r="D391" s="707">
        <v>1000000</v>
      </c>
      <c r="E391" s="75">
        <f t="shared" si="16"/>
        <v>1000000</v>
      </c>
      <c r="G391" s="81" t="s">
        <v>2525</v>
      </c>
      <c r="H391" s="707"/>
      <c r="I391" s="707">
        <v>1000000</v>
      </c>
      <c r="J391" s="984">
        <f t="shared" si="17"/>
        <v>1000000</v>
      </c>
    </row>
    <row r="392" spans="2:10" ht="24" customHeight="1" x14ac:dyDescent="0.15">
      <c r="B392" s="81" t="s">
        <v>2528</v>
      </c>
      <c r="C392" s="707"/>
      <c r="D392" s="707"/>
      <c r="E392" s="75">
        <f t="shared" si="16"/>
        <v>0</v>
      </c>
      <c r="G392" s="81" t="s">
        <v>2528</v>
      </c>
      <c r="H392" s="707"/>
      <c r="I392" s="707"/>
      <c r="J392" s="984">
        <f t="shared" si="17"/>
        <v>0</v>
      </c>
    </row>
    <row r="393" spans="2:10" ht="24" customHeight="1" x14ac:dyDescent="0.15">
      <c r="B393" s="81" t="s">
        <v>2510</v>
      </c>
      <c r="C393" s="707"/>
      <c r="D393" s="707">
        <v>2000000</v>
      </c>
      <c r="E393" s="75">
        <f t="shared" si="16"/>
        <v>2000000</v>
      </c>
      <c r="G393" s="81" t="s">
        <v>2510</v>
      </c>
      <c r="H393" s="707"/>
      <c r="I393" s="707">
        <v>2000000</v>
      </c>
      <c r="J393" s="984">
        <f t="shared" si="17"/>
        <v>2000000</v>
      </c>
    </row>
    <row r="394" spans="2:10" ht="24" customHeight="1" x14ac:dyDescent="0.15">
      <c r="B394" s="89"/>
      <c r="C394" s="708"/>
      <c r="D394" s="708"/>
      <c r="E394" s="85"/>
      <c r="G394" s="89"/>
      <c r="H394" s="708"/>
      <c r="I394" s="708"/>
      <c r="J394" s="985"/>
    </row>
    <row r="395" spans="2:10" ht="24" customHeight="1" x14ac:dyDescent="0.15">
      <c r="B395" s="86" t="s">
        <v>394</v>
      </c>
      <c r="C395" s="87"/>
      <c r="D395" s="87"/>
      <c r="E395" s="88">
        <f>SUM(E385:E394)</f>
        <v>4106121</v>
      </c>
      <c r="G395" s="86" t="s">
        <v>394</v>
      </c>
      <c r="H395" s="87"/>
      <c r="I395" s="87"/>
      <c r="J395" s="986">
        <f>SUM(J385:J394)</f>
        <v>3884721</v>
      </c>
    </row>
    <row r="396" spans="2:10" ht="24" customHeight="1" x14ac:dyDescent="0.15">
      <c r="B396" s="1480" t="s">
        <v>2579</v>
      </c>
      <c r="C396" s="1487" t="s">
        <v>2529</v>
      </c>
      <c r="D396" s="1483"/>
      <c r="E396" s="1485" t="s">
        <v>384</v>
      </c>
      <c r="G396" s="1480" t="s">
        <v>2579</v>
      </c>
      <c r="H396" s="1487" t="s">
        <v>2529</v>
      </c>
      <c r="I396" s="1483"/>
      <c r="J396" s="1485" t="s">
        <v>384</v>
      </c>
    </row>
    <row r="397" spans="2:10" ht="24" customHeight="1" x14ac:dyDescent="0.15">
      <c r="B397" s="1481"/>
      <c r="C397" s="1488"/>
      <c r="D397" s="1484"/>
      <c r="E397" s="1486"/>
      <c r="G397" s="1481"/>
      <c r="H397" s="1488"/>
      <c r="I397" s="1484"/>
      <c r="J397" s="1486"/>
    </row>
    <row r="398" spans="2:10" ht="24" customHeight="1" x14ac:dyDescent="0.15">
      <c r="B398" s="71" t="s">
        <v>2511</v>
      </c>
      <c r="C398" s="706"/>
      <c r="D398" s="706">
        <v>152000</v>
      </c>
      <c r="E398" s="70">
        <f>SUM(C398:D398)</f>
        <v>152000</v>
      </c>
      <c r="G398" s="71" t="s">
        <v>2511</v>
      </c>
      <c r="H398" s="706"/>
      <c r="I398" s="706">
        <v>152000</v>
      </c>
      <c r="J398" s="983">
        <f>SUM(H398:I398)</f>
        <v>152000</v>
      </c>
    </row>
    <row r="399" spans="2:10" ht="24" customHeight="1" x14ac:dyDescent="0.15">
      <c r="B399" s="775" t="s">
        <v>2526</v>
      </c>
      <c r="C399" s="776">
        <v>1000000</v>
      </c>
      <c r="D399" s="776"/>
      <c r="E399" s="75">
        <f t="shared" ref="E399:E410" si="18">SUM(C399:D399)</f>
        <v>1000000</v>
      </c>
      <c r="G399" s="775" t="s">
        <v>2526</v>
      </c>
      <c r="H399" s="776"/>
      <c r="I399" s="776"/>
      <c r="J399" s="984">
        <f t="shared" ref="J399:J410" si="19">SUM(H399:I399)</f>
        <v>0</v>
      </c>
    </row>
    <row r="400" spans="2:10" ht="24" customHeight="1" x14ac:dyDescent="0.15">
      <c r="B400" s="81" t="s">
        <v>2512</v>
      </c>
      <c r="C400" s="707"/>
      <c r="D400" s="707"/>
      <c r="E400" s="75">
        <f t="shared" si="18"/>
        <v>0</v>
      </c>
      <c r="G400" s="81" t="s">
        <v>2512</v>
      </c>
      <c r="H400" s="707"/>
      <c r="I400" s="707"/>
      <c r="J400" s="984">
        <f t="shared" si="19"/>
        <v>0</v>
      </c>
    </row>
    <row r="401" spans="2:10" ht="24" customHeight="1" x14ac:dyDescent="0.15">
      <c r="B401" s="81" t="s">
        <v>2513</v>
      </c>
      <c r="C401" s="707"/>
      <c r="D401" s="707">
        <v>3028</v>
      </c>
      <c r="E401" s="75">
        <f t="shared" si="18"/>
        <v>3028</v>
      </c>
      <c r="G401" s="81" t="s">
        <v>2513</v>
      </c>
      <c r="H401" s="707"/>
      <c r="I401" s="707">
        <v>3410</v>
      </c>
      <c r="J401" s="984">
        <f t="shared" si="19"/>
        <v>3410</v>
      </c>
    </row>
    <row r="402" spans="2:10" ht="24" customHeight="1" x14ac:dyDescent="0.15">
      <c r="B402" s="81" t="s">
        <v>2527</v>
      </c>
      <c r="C402" s="707"/>
      <c r="D402" s="707"/>
      <c r="E402" s="75">
        <f t="shared" si="18"/>
        <v>0</v>
      </c>
      <c r="G402" s="81" t="s">
        <v>2527</v>
      </c>
      <c r="H402" s="707"/>
      <c r="I402" s="707"/>
      <c r="J402" s="984">
        <f t="shared" si="19"/>
        <v>0</v>
      </c>
    </row>
    <row r="403" spans="2:10" ht="24" customHeight="1" x14ac:dyDescent="0.15">
      <c r="B403" s="81" t="s">
        <v>2516</v>
      </c>
      <c r="C403" s="707"/>
      <c r="D403" s="707">
        <v>62000</v>
      </c>
      <c r="E403" s="75">
        <f t="shared" si="18"/>
        <v>62000</v>
      </c>
      <c r="G403" s="81" t="s">
        <v>3180</v>
      </c>
      <c r="H403" s="707"/>
      <c r="I403" s="707"/>
      <c r="J403" s="984">
        <f t="shared" si="19"/>
        <v>0</v>
      </c>
    </row>
    <row r="404" spans="2:10" ht="24" customHeight="1" x14ac:dyDescent="0.15">
      <c r="B404" s="81" t="s">
        <v>2515</v>
      </c>
      <c r="C404" s="707"/>
      <c r="D404" s="707">
        <v>730000</v>
      </c>
      <c r="E404" s="75">
        <f t="shared" si="18"/>
        <v>730000</v>
      </c>
      <c r="G404" s="81" t="s">
        <v>2515</v>
      </c>
      <c r="H404" s="707"/>
      <c r="I404" s="707">
        <v>130000</v>
      </c>
      <c r="J404" s="984">
        <f t="shared" si="19"/>
        <v>130000</v>
      </c>
    </row>
    <row r="405" spans="2:10" ht="24" customHeight="1" x14ac:dyDescent="0.15">
      <c r="B405" s="81" t="s">
        <v>2514</v>
      </c>
      <c r="C405" s="707">
        <v>2000000</v>
      </c>
      <c r="D405" s="707"/>
      <c r="E405" s="75">
        <f t="shared" si="18"/>
        <v>2000000</v>
      </c>
      <c r="G405" s="81" t="s">
        <v>2514</v>
      </c>
      <c r="H405" s="707"/>
      <c r="I405" s="707"/>
      <c r="J405" s="984">
        <f>SUM(H405:I405)</f>
        <v>0</v>
      </c>
    </row>
    <row r="406" spans="2:10" ht="24" customHeight="1" x14ac:dyDescent="0.15">
      <c r="B406" s="89"/>
      <c r="C406" s="708"/>
      <c r="D406" s="708"/>
      <c r="E406" s="85"/>
      <c r="G406" s="89" t="s">
        <v>3179</v>
      </c>
      <c r="H406" s="708">
        <v>5000000</v>
      </c>
      <c r="I406" s="708"/>
      <c r="J406" s="984">
        <f>SUM(H406:I406)</f>
        <v>5000000</v>
      </c>
    </row>
    <row r="407" spans="2:10" ht="24" hidden="1" customHeight="1" outlineLevel="1" x14ac:dyDescent="0.15">
      <c r="B407" s="86" t="s">
        <v>394</v>
      </c>
      <c r="C407" s="87"/>
      <c r="D407" s="87"/>
      <c r="E407" s="70">
        <f t="shared" si="18"/>
        <v>0</v>
      </c>
      <c r="G407" s="86" t="s">
        <v>394</v>
      </c>
      <c r="H407" s="87"/>
      <c r="I407" s="87"/>
      <c r="J407" s="983">
        <f t="shared" si="19"/>
        <v>0</v>
      </c>
    </row>
    <row r="408" spans="2:10" ht="24" hidden="1" customHeight="1" outlineLevel="1" x14ac:dyDescent="0.15">
      <c r="B408" s="767" t="s">
        <v>2518</v>
      </c>
      <c r="C408" s="768"/>
      <c r="D408" s="768"/>
      <c r="E408" s="70">
        <f t="shared" si="18"/>
        <v>0</v>
      </c>
      <c r="G408" s="767" t="s">
        <v>2518</v>
      </c>
      <c r="H408" s="768"/>
      <c r="I408" s="768"/>
      <c r="J408" s="983">
        <f t="shared" si="19"/>
        <v>0</v>
      </c>
    </row>
    <row r="409" spans="2:10" ht="24" hidden="1" customHeight="1" outlineLevel="1" x14ac:dyDescent="0.15">
      <c r="B409" s="86" t="s">
        <v>402</v>
      </c>
      <c r="C409" s="87"/>
      <c r="D409" s="87"/>
      <c r="E409" s="70">
        <f t="shared" si="18"/>
        <v>0</v>
      </c>
      <c r="G409" s="86" t="s">
        <v>402</v>
      </c>
      <c r="H409" s="87"/>
      <c r="I409" s="87"/>
      <c r="J409" s="983">
        <f t="shared" si="19"/>
        <v>0</v>
      </c>
    </row>
    <row r="410" spans="2:10" ht="24" hidden="1" customHeight="1" outlineLevel="1" x14ac:dyDescent="0.15">
      <c r="B410" s="86" t="s">
        <v>1862</v>
      </c>
      <c r="C410" s="87"/>
      <c r="D410" s="87"/>
      <c r="E410" s="70">
        <f t="shared" si="18"/>
        <v>0</v>
      </c>
      <c r="G410" s="86" t="s">
        <v>1862</v>
      </c>
      <c r="H410" s="87"/>
      <c r="I410" s="87"/>
      <c r="J410" s="983">
        <f t="shared" si="19"/>
        <v>0</v>
      </c>
    </row>
    <row r="411" spans="2:10" ht="24" customHeight="1" collapsed="1" x14ac:dyDescent="0.15">
      <c r="B411" s="86" t="s">
        <v>394</v>
      </c>
      <c r="C411" s="87"/>
      <c r="D411" s="87"/>
      <c r="E411" s="88">
        <f>SUM(E398:E406)</f>
        <v>3947028</v>
      </c>
      <c r="G411" s="86" t="s">
        <v>394</v>
      </c>
      <c r="H411" s="936"/>
      <c r="I411" s="935"/>
      <c r="J411" s="986">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6"/>
      <c r="I417" s="87"/>
      <c r="J417" s="937">
        <f>J414+J415-J416</f>
        <v>50000</v>
      </c>
    </row>
    <row r="418" spans="2:10" ht="24" customHeight="1" collapsed="1" x14ac:dyDescent="0.15"/>
    <row r="419" spans="2:10" ht="24" customHeight="1" x14ac:dyDescent="0.15">
      <c r="B419" s="767" t="s">
        <v>2567</v>
      </c>
      <c r="C419" s="768"/>
      <c r="D419" s="806" t="s">
        <v>2565</v>
      </c>
      <c r="E419" s="807" t="s">
        <v>2566</v>
      </c>
      <c r="G419" s="767" t="s">
        <v>2567</v>
      </c>
      <c r="H419" s="768"/>
      <c r="I419" s="806" t="s">
        <v>2565</v>
      </c>
      <c r="J419" s="807"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8" t="s">
        <v>2586</v>
      </c>
      <c r="C421" s="819"/>
      <c r="D421" s="820">
        <f>E398+E401+E400</f>
        <v>155028</v>
      </c>
      <c r="E421" s="821"/>
      <c r="G421" s="772" t="s">
        <v>2586</v>
      </c>
      <c r="H421" s="707"/>
      <c r="I421" s="944">
        <f>J398+J401+J400</f>
        <v>155410</v>
      </c>
      <c r="J421" s="75"/>
    </row>
    <row r="422" spans="2:10" ht="24" customHeight="1" x14ac:dyDescent="0.15">
      <c r="B422" s="782" t="s">
        <v>2585</v>
      </c>
      <c r="C422" s="783"/>
      <c r="D422" s="784">
        <f>E399+E402</f>
        <v>1000000</v>
      </c>
      <c r="E422" s="785"/>
      <c r="G422" s="782" t="s">
        <v>2585</v>
      </c>
      <c r="H422" s="776"/>
      <c r="I422" s="938">
        <f>J399+J402</f>
        <v>0</v>
      </c>
      <c r="J422" s="939"/>
    </row>
    <row r="423" spans="2:10" ht="24" customHeight="1" thickBot="1" x14ac:dyDescent="0.2">
      <c r="B423" s="786" t="s">
        <v>2584</v>
      </c>
      <c r="C423" s="787"/>
      <c r="D423" s="787"/>
      <c r="E423" s="817">
        <f>E392+E391</f>
        <v>1000000</v>
      </c>
      <c r="G423" s="786" t="s">
        <v>2584</v>
      </c>
      <c r="H423" s="940"/>
      <c r="I423" s="940"/>
      <c r="J423" s="941">
        <f>J392+J391</f>
        <v>1000000</v>
      </c>
    </row>
    <row r="424" spans="2:10" ht="24" customHeight="1" x14ac:dyDescent="0.15">
      <c r="B424" s="782" t="s">
        <v>2583</v>
      </c>
      <c r="C424" s="783"/>
      <c r="D424" s="783"/>
      <c r="E424" s="816">
        <f>E389+E390</f>
        <v>252000</v>
      </c>
      <c r="G424" s="782" t="s">
        <v>2583</v>
      </c>
      <c r="H424" s="942"/>
      <c r="I424" s="942"/>
      <c r="J424" s="943">
        <f>J389+J390</f>
        <v>60000</v>
      </c>
    </row>
    <row r="425" spans="2:10" ht="24" customHeight="1" x14ac:dyDescent="0.15">
      <c r="B425" s="772" t="s">
        <v>2582</v>
      </c>
      <c r="C425" s="82"/>
      <c r="D425" s="777">
        <f>E403+E404</f>
        <v>792000</v>
      </c>
      <c r="E425" s="773"/>
      <c r="G425" s="772" t="s">
        <v>2582</v>
      </c>
      <c r="H425" s="707"/>
      <c r="I425" s="944">
        <f>J403+J404</f>
        <v>130000</v>
      </c>
      <c r="J425" s="75"/>
    </row>
    <row r="426" spans="2:10" ht="24" customHeight="1" x14ac:dyDescent="0.15">
      <c r="B426" s="772" t="s">
        <v>2580</v>
      </c>
      <c r="C426" s="82"/>
      <c r="D426" s="82">
        <f>E405</f>
        <v>2000000</v>
      </c>
      <c r="E426" s="778"/>
      <c r="G426" s="772" t="s">
        <v>2422</v>
      </c>
      <c r="H426" s="707"/>
      <c r="I426" s="707">
        <f>J405</f>
        <v>0</v>
      </c>
      <c r="J426" s="945"/>
    </row>
    <row r="427" spans="2:10" ht="24" customHeight="1" x14ac:dyDescent="0.15">
      <c r="B427" s="772" t="s">
        <v>2581</v>
      </c>
      <c r="C427" s="82"/>
      <c r="E427" s="778">
        <f>D393</f>
        <v>2000000</v>
      </c>
      <c r="G427" s="772" t="s">
        <v>2421</v>
      </c>
      <c r="H427" s="707"/>
      <c r="I427" s="946"/>
      <c r="J427" s="945">
        <f>I393</f>
        <v>2000000</v>
      </c>
    </row>
    <row r="428" spans="2:10" ht="24" customHeight="1" thickBot="1" x14ac:dyDescent="0.2">
      <c r="B428" s="779"/>
      <c r="C428" s="780"/>
      <c r="D428" s="780"/>
      <c r="E428" s="781"/>
      <c r="G428" s="786" t="s">
        <v>3179</v>
      </c>
      <c r="H428" s="940">
        <f>H406</f>
        <v>5000000</v>
      </c>
      <c r="I428" s="940"/>
      <c r="J428" s="941"/>
    </row>
    <row r="429" spans="2:10" ht="24" customHeight="1" thickTop="1" x14ac:dyDescent="0.15">
      <c r="B429" s="510" t="s">
        <v>2530</v>
      </c>
      <c r="C429" s="511"/>
      <c r="D429" s="511"/>
      <c r="E429" s="488">
        <f>E420+E423+E424+E427-D421-D422-D425-D426</f>
        <v>159093</v>
      </c>
      <c r="G429" s="782" t="s">
        <v>380</v>
      </c>
      <c r="H429" s="942"/>
      <c r="I429" s="942"/>
      <c r="J429" s="943">
        <f>J420+J423+J424+J427-I421-I422-I425-I426-H428</f>
        <v>-1400689</v>
      </c>
    </row>
    <row r="430" spans="2:10" ht="24" customHeight="1" x14ac:dyDescent="0.15">
      <c r="B430" s="86"/>
      <c r="C430" s="87"/>
      <c r="D430" s="87" t="s">
        <v>2531</v>
      </c>
      <c r="E430" s="88">
        <v>13948248</v>
      </c>
      <c r="G430" s="86"/>
      <c r="H430" s="936"/>
      <c r="I430" s="936" t="s">
        <v>2531</v>
      </c>
      <c r="J430" s="937">
        <v>10647546</v>
      </c>
    </row>
    <row r="431" spans="2:10" ht="24" customHeight="1" x14ac:dyDescent="0.15">
      <c r="B431" s="86"/>
      <c r="C431" s="87"/>
      <c r="D431" s="87" t="s">
        <v>2532</v>
      </c>
      <c r="E431" s="88">
        <v>14107341</v>
      </c>
      <c r="G431" s="86"/>
      <c r="H431" s="936"/>
      <c r="I431" s="936" t="s">
        <v>2532</v>
      </c>
      <c r="J431" s="937">
        <v>9246857</v>
      </c>
    </row>
    <row r="432" spans="2:10" ht="24" customHeight="1" x14ac:dyDescent="0.15">
      <c r="B432" s="767"/>
      <c r="C432" s="768"/>
      <c r="D432" s="768" t="s">
        <v>2533</v>
      </c>
      <c r="E432" s="769">
        <f>E429+E430</f>
        <v>14107341</v>
      </c>
      <c r="G432" s="767"/>
      <c r="H432" s="947"/>
      <c r="I432" s="947" t="s">
        <v>2533</v>
      </c>
      <c r="J432" s="948">
        <f>J429+J430</f>
        <v>9246857</v>
      </c>
    </row>
    <row r="434" spans="2:10" ht="24" customHeight="1" x14ac:dyDescent="0.15">
      <c r="G434" t="s">
        <v>3200</v>
      </c>
      <c r="H434" s="546" t="s">
        <v>402</v>
      </c>
      <c r="I434" s="546" t="s">
        <v>3199</v>
      </c>
      <c r="J434" s="546" t="s">
        <v>3198</v>
      </c>
    </row>
    <row r="435" spans="2:10" ht="24" customHeight="1" x14ac:dyDescent="0.15">
      <c r="G435" s="86" t="s">
        <v>3201</v>
      </c>
      <c r="H435" s="936">
        <v>90000</v>
      </c>
      <c r="I435" s="936">
        <f>I390-I404</f>
        <v>-70000</v>
      </c>
      <c r="J435" s="937">
        <f>H435+I435</f>
        <v>20000</v>
      </c>
    </row>
    <row r="436" spans="2:10" ht="24" customHeight="1" x14ac:dyDescent="0.15">
      <c r="G436" s="86" t="s">
        <v>3202</v>
      </c>
      <c r="H436" s="936">
        <v>2000000</v>
      </c>
      <c r="I436" s="936">
        <f>I405-I393</f>
        <v>-2000000</v>
      </c>
      <c r="J436" s="937">
        <f>H436+I436</f>
        <v>0</v>
      </c>
    </row>
    <row r="439" spans="2:10" ht="24" customHeight="1" x14ac:dyDescent="0.15">
      <c r="B439" s="410" t="s">
        <v>3523</v>
      </c>
    </row>
    <row r="440" spans="2:10" ht="24" customHeight="1" x14ac:dyDescent="0.15">
      <c r="B440" s="415">
        <v>44301</v>
      </c>
      <c r="C440" s="417" t="s">
        <v>1510</v>
      </c>
      <c r="D440" s="416">
        <v>44651</v>
      </c>
      <c r="E440" s="62"/>
    </row>
    <row r="441" spans="2:10" ht="24" customHeight="1" x14ac:dyDescent="0.15">
      <c r="B441" s="1511" t="s">
        <v>2578</v>
      </c>
      <c r="C441" s="1513" t="s">
        <v>382</v>
      </c>
      <c r="D441" s="1513" t="s">
        <v>383</v>
      </c>
      <c r="E441" s="1515" t="s">
        <v>384</v>
      </c>
    </row>
    <row r="442" spans="2:10" ht="24" customHeight="1" x14ac:dyDescent="0.15">
      <c r="B442" s="1512"/>
      <c r="C442" s="1514"/>
      <c r="D442" s="1514"/>
      <c r="E442" s="1516"/>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197" t="s">
        <v>394</v>
      </c>
      <c r="C453" s="1198"/>
      <c r="D453" s="1198"/>
      <c r="E453" s="1199">
        <f>SUM(E443:E452)</f>
        <v>1590498</v>
      </c>
    </row>
    <row r="454" spans="2:5" ht="24" customHeight="1" x14ac:dyDescent="0.15">
      <c r="B454" s="1511" t="s">
        <v>2579</v>
      </c>
      <c r="C454" s="1517" t="s">
        <v>2529</v>
      </c>
      <c r="D454" s="1513"/>
      <c r="E454" s="1515" t="s">
        <v>384</v>
      </c>
    </row>
    <row r="455" spans="2:5" ht="24" customHeight="1" x14ac:dyDescent="0.15">
      <c r="B455" s="1512"/>
      <c r="C455" s="1518"/>
      <c r="D455" s="1514"/>
      <c r="E455" s="1516"/>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197" t="s">
        <v>394</v>
      </c>
      <c r="C465" s="1198"/>
      <c r="D465" s="1198"/>
      <c r="E465" s="70">
        <f t="shared" si="21"/>
        <v>0</v>
      </c>
    </row>
    <row r="466" spans="2:5" ht="24" customHeight="1" x14ac:dyDescent="0.15">
      <c r="B466" s="1200" t="s">
        <v>2518</v>
      </c>
      <c r="C466" s="1201"/>
      <c r="D466" s="1201"/>
      <c r="E466" s="70">
        <f t="shared" si="21"/>
        <v>0</v>
      </c>
    </row>
    <row r="467" spans="2:5" ht="24" customHeight="1" x14ac:dyDescent="0.15">
      <c r="B467" s="1197" t="s">
        <v>402</v>
      </c>
      <c r="C467" s="1198"/>
      <c r="D467" s="1198"/>
      <c r="E467" s="70">
        <f t="shared" si="21"/>
        <v>0</v>
      </c>
    </row>
    <row r="468" spans="2:5" ht="24" customHeight="1" x14ac:dyDescent="0.15">
      <c r="B468" s="1197" t="s">
        <v>1862</v>
      </c>
      <c r="C468" s="1198"/>
      <c r="D468" s="1198"/>
      <c r="E468" s="70">
        <f t="shared" si="21"/>
        <v>0</v>
      </c>
    </row>
    <row r="469" spans="2:5" ht="24" customHeight="1" x14ac:dyDescent="0.15">
      <c r="B469" s="1197" t="s">
        <v>394</v>
      </c>
      <c r="C469" s="936"/>
      <c r="D469" s="1202"/>
      <c r="E469" s="1199">
        <f>SUM(E456:E464)</f>
        <v>1664130</v>
      </c>
    </row>
    <row r="470" spans="2:5" ht="24" customHeight="1" x14ac:dyDescent="0.15">
      <c r="B470" s="1203"/>
      <c r="C470" s="1198"/>
      <c r="D470" s="1198"/>
      <c r="E470" s="1198"/>
    </row>
    <row r="471" spans="2:5" ht="24" customHeight="1" x14ac:dyDescent="0.15">
      <c r="B471" s="1200" t="s">
        <v>2534</v>
      </c>
      <c r="C471" s="1201"/>
      <c r="D471" s="1201"/>
      <c r="E471" s="1204"/>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197" t="s">
        <v>1504</v>
      </c>
      <c r="C475" s="936"/>
      <c r="D475" s="1198"/>
      <c r="E475" s="937">
        <f>E472+E473-E474</f>
        <v>160000</v>
      </c>
    </row>
    <row r="477" spans="2:5" ht="24" customHeight="1" x14ac:dyDescent="0.15">
      <c r="B477" s="1200" t="s">
        <v>2567</v>
      </c>
      <c r="C477" s="1201"/>
      <c r="D477" s="1205" t="s">
        <v>2565</v>
      </c>
      <c r="E477" s="1206" t="s">
        <v>2566</v>
      </c>
    </row>
    <row r="478" spans="2:5" ht="24" customHeight="1" x14ac:dyDescent="0.15">
      <c r="B478" s="770" t="s">
        <v>2587</v>
      </c>
      <c r="C478" s="706"/>
      <c r="D478" s="706"/>
      <c r="E478" s="70">
        <f>E443+E444+E445+E446</f>
        <v>701498</v>
      </c>
    </row>
    <row r="479" spans="2:5" ht="24" customHeight="1" x14ac:dyDescent="0.15">
      <c r="B479" s="772" t="s">
        <v>2586</v>
      </c>
      <c r="C479" s="707"/>
      <c r="D479" s="944">
        <f>E456+E459+E458</f>
        <v>267730</v>
      </c>
      <c r="E479" s="75"/>
    </row>
    <row r="480" spans="2:5" ht="24" customHeight="1" x14ac:dyDescent="0.15">
      <c r="B480" s="782" t="s">
        <v>2585</v>
      </c>
      <c r="C480" s="776"/>
      <c r="D480" s="938">
        <f>E457+E460</f>
        <v>0</v>
      </c>
      <c r="E480" s="939"/>
    </row>
    <row r="481" spans="2:5" ht="24" customHeight="1" thickBot="1" x14ac:dyDescent="0.2">
      <c r="B481" s="786" t="s">
        <v>2584</v>
      </c>
      <c r="C481" s="940"/>
      <c r="D481" s="940"/>
      <c r="E481" s="941">
        <f>E450+E449</f>
        <v>0</v>
      </c>
    </row>
    <row r="482" spans="2:5" ht="24" customHeight="1" x14ac:dyDescent="0.15">
      <c r="B482" s="782" t="s">
        <v>2583</v>
      </c>
      <c r="C482" s="942"/>
      <c r="D482" s="942"/>
      <c r="E482" s="943">
        <f>E447+E448</f>
        <v>889000</v>
      </c>
    </row>
    <row r="483" spans="2:5" ht="24" customHeight="1" x14ac:dyDescent="0.15">
      <c r="B483" s="772" t="s">
        <v>2582</v>
      </c>
      <c r="C483" s="707"/>
      <c r="D483" s="944">
        <f>E461+E462</f>
        <v>896400</v>
      </c>
      <c r="E483" s="75"/>
    </row>
    <row r="484" spans="2:5" ht="24" customHeight="1" x14ac:dyDescent="0.15">
      <c r="B484" s="772" t="s">
        <v>2422</v>
      </c>
      <c r="C484" s="707"/>
      <c r="D484" s="707">
        <f>E463</f>
        <v>0</v>
      </c>
      <c r="E484" s="945"/>
    </row>
    <row r="485" spans="2:5" ht="24" customHeight="1" x14ac:dyDescent="0.15">
      <c r="B485" s="772" t="s">
        <v>2421</v>
      </c>
      <c r="C485" s="707"/>
      <c r="D485" s="946"/>
      <c r="E485" s="945">
        <f>D451</f>
        <v>0</v>
      </c>
    </row>
    <row r="486" spans="2:5" ht="24" customHeight="1" thickBot="1" x14ac:dyDescent="0.2">
      <c r="B486" s="786" t="s">
        <v>3179</v>
      </c>
      <c r="C486" s="940">
        <f>C464</f>
        <v>500000</v>
      </c>
      <c r="D486" s="940"/>
      <c r="E486" s="941"/>
    </row>
    <row r="487" spans="2:5" ht="24" customHeight="1" x14ac:dyDescent="0.15">
      <c r="B487" s="782" t="s">
        <v>380</v>
      </c>
      <c r="C487" s="942"/>
      <c r="D487" s="942"/>
      <c r="E487" s="943">
        <f>E478+E481+E482+E485-D479-D480-D483-D484-C486</f>
        <v>-73632</v>
      </c>
    </row>
    <row r="488" spans="2:5" ht="24" customHeight="1" x14ac:dyDescent="0.15">
      <c r="B488" s="1197"/>
      <c r="C488" s="936"/>
      <c r="D488" s="936" t="s">
        <v>2531</v>
      </c>
      <c r="E488" s="937">
        <v>9246857</v>
      </c>
    </row>
    <row r="489" spans="2:5" ht="24" customHeight="1" x14ac:dyDescent="0.15">
      <c r="B489" s="1197"/>
      <c r="C489" s="936"/>
      <c r="D489" s="936" t="s">
        <v>2532</v>
      </c>
      <c r="E489" s="937">
        <v>9173225</v>
      </c>
    </row>
    <row r="490" spans="2:5" ht="24" customHeight="1" x14ac:dyDescent="0.15">
      <c r="B490" s="1200"/>
      <c r="C490" s="947"/>
      <c r="D490" s="947" t="s">
        <v>2533</v>
      </c>
      <c r="E490" s="948">
        <f>E487+E488</f>
        <v>9173225</v>
      </c>
    </row>
    <row r="492" spans="2:5" ht="24" customHeight="1" x14ac:dyDescent="0.15">
      <c r="B492" t="s">
        <v>3200</v>
      </c>
      <c r="C492" s="546" t="s">
        <v>402</v>
      </c>
      <c r="D492" s="546" t="s">
        <v>3199</v>
      </c>
      <c r="E492" s="546" t="s">
        <v>3198</v>
      </c>
    </row>
    <row r="493" spans="2:5" ht="24" customHeight="1" x14ac:dyDescent="0.15">
      <c r="B493" s="1197" t="s">
        <v>3201</v>
      </c>
      <c r="C493" s="936">
        <v>10000</v>
      </c>
      <c r="D493" s="936">
        <f>D448-D462</f>
        <v>40000</v>
      </c>
      <c r="E493" s="937">
        <f>C493+D493</f>
        <v>50000</v>
      </c>
    </row>
    <row r="494" spans="2:5" ht="24" customHeight="1" x14ac:dyDescent="0.15">
      <c r="B494" s="1197" t="s">
        <v>3202</v>
      </c>
      <c r="C494" s="936">
        <v>0</v>
      </c>
      <c r="D494" s="936">
        <f>C463-D451</f>
        <v>0</v>
      </c>
      <c r="E494" s="937">
        <f>C494+D494</f>
        <v>0</v>
      </c>
    </row>
    <row r="498" spans="2:5" ht="24" customHeight="1" x14ac:dyDescent="0.15">
      <c r="B498" s="410" t="s">
        <v>3661</v>
      </c>
    </row>
    <row r="499" spans="2:5" ht="24" customHeight="1" x14ac:dyDescent="0.15">
      <c r="B499" s="415">
        <v>44666</v>
      </c>
      <c r="C499" s="417" t="s">
        <v>1510</v>
      </c>
      <c r="D499" s="1264">
        <v>44995</v>
      </c>
    </row>
    <row r="500" spans="2:5" ht="24" customHeight="1" x14ac:dyDescent="0.15">
      <c r="B500" s="1511" t="s">
        <v>2578</v>
      </c>
      <c r="C500" s="1513" t="s">
        <v>382</v>
      </c>
      <c r="D500" s="1513" t="s">
        <v>383</v>
      </c>
      <c r="E500" s="1515" t="s">
        <v>384</v>
      </c>
    </row>
    <row r="501" spans="2:5" ht="24" customHeight="1" x14ac:dyDescent="0.15">
      <c r="B501" s="1512"/>
      <c r="C501" s="1514"/>
      <c r="D501" s="1514"/>
      <c r="E501" s="1516"/>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197" t="s">
        <v>394</v>
      </c>
      <c r="C512" s="1198"/>
      <c r="D512" s="1198"/>
      <c r="E512" s="1199">
        <f>SUM(E502:E511)</f>
        <v>2168094</v>
      </c>
    </row>
    <row r="513" spans="2:5" ht="24" customHeight="1" x14ac:dyDescent="0.15">
      <c r="B513" s="1511" t="s">
        <v>2579</v>
      </c>
      <c r="C513" s="1517" t="s">
        <v>2529</v>
      </c>
      <c r="D513" s="1513"/>
      <c r="E513" s="1515" t="s">
        <v>384</v>
      </c>
    </row>
    <row r="514" spans="2:5" ht="24" customHeight="1" x14ac:dyDescent="0.15">
      <c r="B514" s="1512"/>
      <c r="C514" s="1518"/>
      <c r="D514" s="1514"/>
      <c r="E514" s="1516"/>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197" t="s">
        <v>394</v>
      </c>
      <c r="C524" s="1198"/>
      <c r="D524" s="1198"/>
      <c r="E524" s="70">
        <f t="shared" ref="E524:E527" si="24">SUM(C524:D524)</f>
        <v>0</v>
      </c>
    </row>
    <row r="525" spans="2:5" ht="24" customHeight="1" x14ac:dyDescent="0.15">
      <c r="B525" s="1200" t="s">
        <v>2518</v>
      </c>
      <c r="C525" s="1201"/>
      <c r="D525" s="1201"/>
      <c r="E525" s="70">
        <f t="shared" si="24"/>
        <v>0</v>
      </c>
    </row>
    <row r="526" spans="2:5" ht="24" customHeight="1" x14ac:dyDescent="0.15">
      <c r="B526" s="1197" t="s">
        <v>402</v>
      </c>
      <c r="C526" s="1198"/>
      <c r="D526" s="1198"/>
      <c r="E526" s="70">
        <f t="shared" si="24"/>
        <v>0</v>
      </c>
    </row>
    <row r="527" spans="2:5" ht="24" customHeight="1" x14ac:dyDescent="0.15">
      <c r="B527" s="1197" t="s">
        <v>1862</v>
      </c>
      <c r="C527" s="1198"/>
      <c r="D527" s="1198"/>
      <c r="E527" s="70">
        <f t="shared" si="24"/>
        <v>0</v>
      </c>
    </row>
    <row r="528" spans="2:5" ht="24" customHeight="1" x14ac:dyDescent="0.15">
      <c r="B528" s="1197" t="s">
        <v>394</v>
      </c>
      <c r="C528" s="936"/>
      <c r="D528" s="1202"/>
      <c r="E528" s="1199">
        <f>SUM(E515:E523)</f>
        <v>1352283</v>
      </c>
    </row>
    <row r="529" spans="2:5" ht="24" customHeight="1" x14ac:dyDescent="0.15">
      <c r="B529" s="1203"/>
      <c r="C529" s="1198"/>
      <c r="D529" s="1198"/>
      <c r="E529" s="1198"/>
    </row>
    <row r="530" spans="2:5" ht="24" customHeight="1" x14ac:dyDescent="0.15">
      <c r="B530" s="1200" t="s">
        <v>2534</v>
      </c>
      <c r="C530" s="1201"/>
      <c r="D530" s="1201"/>
      <c r="E530" s="1204"/>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197" t="s">
        <v>1504</v>
      </c>
      <c r="C534" s="936"/>
      <c r="D534" s="1198"/>
      <c r="E534" s="937">
        <f>E531+E532-E533</f>
        <v>60000</v>
      </c>
    </row>
    <row r="536" spans="2:5" ht="24" customHeight="1" x14ac:dyDescent="0.15">
      <c r="B536" s="1200" t="s">
        <v>2567</v>
      </c>
      <c r="C536" s="1201"/>
      <c r="D536" s="1205" t="s">
        <v>2565</v>
      </c>
      <c r="E536" s="1206" t="s">
        <v>2566</v>
      </c>
    </row>
    <row r="537" spans="2:5" ht="24" customHeight="1" x14ac:dyDescent="0.15">
      <c r="B537" s="770" t="s">
        <v>2587</v>
      </c>
      <c r="C537" s="706"/>
      <c r="D537" s="706"/>
      <c r="E537" s="70">
        <f>E502+E503+E504+E505</f>
        <v>1358094</v>
      </c>
    </row>
    <row r="538" spans="2:5" ht="24" customHeight="1" x14ac:dyDescent="0.15">
      <c r="B538" s="772" t="s">
        <v>2586</v>
      </c>
      <c r="C538" s="707"/>
      <c r="D538" s="944">
        <f>E515+E518+E517</f>
        <v>482283</v>
      </c>
      <c r="E538" s="75"/>
    </row>
    <row r="539" spans="2:5" ht="24" customHeight="1" x14ac:dyDescent="0.15">
      <c r="B539" s="782" t="s">
        <v>2585</v>
      </c>
      <c r="C539" s="776"/>
      <c r="D539" s="938">
        <f>E516+E519</f>
        <v>0</v>
      </c>
      <c r="E539" s="939"/>
    </row>
    <row r="540" spans="2:5" ht="24" customHeight="1" thickBot="1" x14ac:dyDescent="0.2">
      <c r="B540" s="786" t="s">
        <v>2584</v>
      </c>
      <c r="C540" s="940"/>
      <c r="D540" s="940"/>
      <c r="E540" s="941">
        <f>E509+E508</f>
        <v>0</v>
      </c>
    </row>
    <row r="541" spans="2:5" ht="24" customHeight="1" x14ac:dyDescent="0.15">
      <c r="B541" s="782" t="s">
        <v>2583</v>
      </c>
      <c r="C541" s="942"/>
      <c r="D541" s="942"/>
      <c r="E541" s="943">
        <f>E506+E507</f>
        <v>810000</v>
      </c>
    </row>
    <row r="542" spans="2:5" ht="24" customHeight="1" x14ac:dyDescent="0.15">
      <c r="B542" s="772" t="s">
        <v>2582</v>
      </c>
      <c r="C542" s="707"/>
      <c r="D542" s="944">
        <f>E520+E521</f>
        <v>870000</v>
      </c>
      <c r="E542" s="75"/>
    </row>
    <row r="543" spans="2:5" ht="24" customHeight="1" x14ac:dyDescent="0.15">
      <c r="B543" s="772" t="s">
        <v>2422</v>
      </c>
      <c r="C543" s="707"/>
      <c r="D543" s="707">
        <f>E522</f>
        <v>0</v>
      </c>
      <c r="E543" s="945"/>
    </row>
    <row r="544" spans="2:5" ht="24" customHeight="1" x14ac:dyDescent="0.15">
      <c r="B544" s="772" t="s">
        <v>2421</v>
      </c>
      <c r="C544" s="707"/>
      <c r="D544" s="946"/>
      <c r="E544" s="945">
        <f>D510</f>
        <v>0</v>
      </c>
    </row>
    <row r="545" spans="2:5" ht="24" customHeight="1" thickBot="1" x14ac:dyDescent="0.2">
      <c r="B545" s="786" t="s">
        <v>3179</v>
      </c>
      <c r="C545" s="940">
        <f>C523</f>
        <v>0</v>
      </c>
      <c r="D545" s="940"/>
      <c r="E545" s="941"/>
    </row>
    <row r="546" spans="2:5" ht="24" customHeight="1" x14ac:dyDescent="0.15">
      <c r="B546" s="782" t="s">
        <v>380</v>
      </c>
      <c r="C546" s="942"/>
      <c r="D546" s="942"/>
      <c r="E546" s="943">
        <f>E537+E540+E541+E544-D538-D539-D542-D543-C545</f>
        <v>815811</v>
      </c>
    </row>
    <row r="547" spans="2:5" ht="24" customHeight="1" x14ac:dyDescent="0.15">
      <c r="B547" s="1197"/>
      <c r="C547" s="936"/>
      <c r="D547" s="936" t="s">
        <v>2531</v>
      </c>
      <c r="E547" s="937">
        <v>9173225</v>
      </c>
    </row>
    <row r="548" spans="2:5" ht="24" customHeight="1" x14ac:dyDescent="0.15">
      <c r="B548" s="1197"/>
      <c r="C548" s="936"/>
      <c r="D548" s="936" t="s">
        <v>2532</v>
      </c>
      <c r="E548" s="937">
        <v>9989036</v>
      </c>
    </row>
    <row r="549" spans="2:5" ht="24" customHeight="1" x14ac:dyDescent="0.15">
      <c r="B549" s="1200"/>
      <c r="C549" s="947"/>
      <c r="D549" s="947" t="s">
        <v>2533</v>
      </c>
      <c r="E549" s="948">
        <f>E546+E547</f>
        <v>9989036</v>
      </c>
    </row>
    <row r="551" spans="2:5" ht="24" customHeight="1" x14ac:dyDescent="0.15">
      <c r="B551" t="s">
        <v>3200</v>
      </c>
      <c r="C551" s="546" t="s">
        <v>402</v>
      </c>
      <c r="D551" s="546" t="s">
        <v>3199</v>
      </c>
      <c r="E551" s="546" t="s">
        <v>3198</v>
      </c>
    </row>
    <row r="552" spans="2:5" ht="24" customHeight="1" x14ac:dyDescent="0.15">
      <c r="B552" s="1197" t="s">
        <v>3201</v>
      </c>
      <c r="C552" s="936">
        <v>60000</v>
      </c>
      <c r="D552" s="936">
        <f>D507-D521</f>
        <v>-60000</v>
      </c>
      <c r="E552" s="937">
        <f>C552+D552</f>
        <v>0</v>
      </c>
    </row>
    <row r="553" spans="2:5" ht="24" customHeight="1" x14ac:dyDescent="0.15">
      <c r="B553" s="1197" t="s">
        <v>3202</v>
      </c>
      <c r="C553" s="936">
        <v>0</v>
      </c>
      <c r="D553" s="936">
        <f>C522-D510</f>
        <v>0</v>
      </c>
      <c r="E553" s="937">
        <f>C553+D553</f>
        <v>0</v>
      </c>
    </row>
    <row r="556" spans="2:5" ht="24" customHeight="1" x14ac:dyDescent="0.15">
      <c r="B556" s="410" t="s">
        <v>3664</v>
      </c>
    </row>
    <row r="557" spans="2:5" ht="24" customHeight="1" x14ac:dyDescent="0.15">
      <c r="B557" s="415">
        <v>45033</v>
      </c>
      <c r="C557" s="417" t="s">
        <v>1510</v>
      </c>
      <c r="D557" s="416">
        <v>45376</v>
      </c>
      <c r="E557" s="62"/>
    </row>
    <row r="558" spans="2:5" ht="24" customHeight="1" x14ac:dyDescent="0.15">
      <c r="B558" s="1480" t="s">
        <v>2578</v>
      </c>
      <c r="C558" s="1483" t="s">
        <v>382</v>
      </c>
      <c r="D558" s="1483" t="s">
        <v>383</v>
      </c>
      <c r="E558" s="1485" t="s">
        <v>384</v>
      </c>
    </row>
    <row r="559" spans="2:5" ht="24" customHeight="1" x14ac:dyDescent="0.15">
      <c r="B559" s="1481"/>
      <c r="C559" s="1484"/>
      <c r="D559" s="1484"/>
      <c r="E559" s="1486"/>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3645</v>
      </c>
      <c r="C569" s="708"/>
      <c r="D569" s="708"/>
      <c r="E569" s="85">
        <v>34451</v>
      </c>
    </row>
    <row r="570" spans="2:5" ht="24" customHeight="1" x14ac:dyDescent="0.15">
      <c r="B570" s="86" t="s">
        <v>394</v>
      </c>
      <c r="C570" s="87"/>
      <c r="D570" s="87"/>
      <c r="E570" s="88">
        <f>SUM(E560:E569)</f>
        <v>2371350</v>
      </c>
    </row>
    <row r="571" spans="2:5" ht="24" customHeight="1" x14ac:dyDescent="0.15">
      <c r="B571" s="1480" t="s">
        <v>2579</v>
      </c>
      <c r="C571" s="1487" t="s">
        <v>2529</v>
      </c>
      <c r="D571" s="1483"/>
      <c r="E571" s="1485" t="s">
        <v>384</v>
      </c>
    </row>
    <row r="572" spans="2:5" ht="24" customHeight="1" x14ac:dyDescent="0.15">
      <c r="B572" s="1481"/>
      <c r="C572" s="1488"/>
      <c r="D572" s="1484"/>
      <c r="E572" s="1486"/>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6"/>
      <c r="D586" s="935"/>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6"/>
      <c r="D592" s="87"/>
      <c r="E592" s="937">
        <f>E589+E590-E591</f>
        <v>120000</v>
      </c>
    </row>
    <row r="594" spans="2:5" ht="24" customHeight="1" x14ac:dyDescent="0.15">
      <c r="B594" s="767" t="s">
        <v>2567</v>
      </c>
      <c r="C594" s="768"/>
      <c r="D594" s="806" t="s">
        <v>2565</v>
      </c>
      <c r="E594" s="807" t="s">
        <v>2566</v>
      </c>
    </row>
    <row r="595" spans="2:5" ht="24" customHeight="1" x14ac:dyDescent="0.15">
      <c r="B595" s="770" t="s">
        <v>2587</v>
      </c>
      <c r="C595" s="706"/>
      <c r="D595" s="706"/>
      <c r="E595" s="70">
        <v>1536350</v>
      </c>
    </row>
    <row r="596" spans="2:5" ht="24" customHeight="1" x14ac:dyDescent="0.15">
      <c r="B596" s="772" t="s">
        <v>2586</v>
      </c>
      <c r="C596" s="707"/>
      <c r="D596" s="944">
        <f>E573+E576+E575</f>
        <v>1841890</v>
      </c>
      <c r="E596" s="75"/>
    </row>
    <row r="597" spans="2:5" ht="24" customHeight="1" x14ac:dyDescent="0.15">
      <c r="B597" s="782" t="s">
        <v>2585</v>
      </c>
      <c r="C597" s="776"/>
      <c r="D597" s="938">
        <f>E574+E577</f>
        <v>0</v>
      </c>
      <c r="E597" s="939"/>
    </row>
    <row r="598" spans="2:5" ht="24" customHeight="1" thickBot="1" x14ac:dyDescent="0.2">
      <c r="B598" s="786" t="s">
        <v>2584</v>
      </c>
      <c r="C598" s="940"/>
      <c r="D598" s="940"/>
      <c r="E598" s="941">
        <f>E567+E566</f>
        <v>0</v>
      </c>
    </row>
    <row r="599" spans="2:5" ht="24" customHeight="1" x14ac:dyDescent="0.15">
      <c r="B599" s="782" t="s">
        <v>2583</v>
      </c>
      <c r="C599" s="942"/>
      <c r="D599" s="942"/>
      <c r="E599" s="943">
        <f>E564+E565</f>
        <v>835000</v>
      </c>
    </row>
    <row r="600" spans="2:5" ht="24" customHeight="1" x14ac:dyDescent="0.15">
      <c r="B600" s="772" t="s">
        <v>2582</v>
      </c>
      <c r="C600" s="707"/>
      <c r="D600" s="944">
        <f>E578+E579</f>
        <v>830000</v>
      </c>
      <c r="E600" s="75"/>
    </row>
    <row r="601" spans="2:5" ht="24" customHeight="1" x14ac:dyDescent="0.15">
      <c r="B601" s="772" t="s">
        <v>2422</v>
      </c>
      <c r="C601" s="707"/>
      <c r="D601" s="707">
        <f>E580</f>
        <v>0</v>
      </c>
      <c r="E601" s="945"/>
    </row>
    <row r="602" spans="2:5" ht="24" customHeight="1" x14ac:dyDescent="0.15">
      <c r="B602" s="772" t="s">
        <v>2421</v>
      </c>
      <c r="C602" s="707"/>
      <c r="D602" s="946"/>
      <c r="E602" s="945">
        <f>D568</f>
        <v>0</v>
      </c>
    </row>
    <row r="603" spans="2:5" ht="24" customHeight="1" thickBot="1" x14ac:dyDescent="0.2">
      <c r="B603" s="786" t="s">
        <v>3179</v>
      </c>
      <c r="C603" s="940">
        <f>C581</f>
        <v>0</v>
      </c>
      <c r="D603" s="940"/>
      <c r="E603" s="941"/>
    </row>
    <row r="604" spans="2:5" ht="24" customHeight="1" x14ac:dyDescent="0.15">
      <c r="B604" s="782" t="s">
        <v>380</v>
      </c>
      <c r="C604" s="942"/>
      <c r="D604" s="942"/>
      <c r="E604" s="943">
        <f>E595+E598+E599+E602-D596-D597-D600-D601-C603</f>
        <v>-300540</v>
      </c>
    </row>
    <row r="605" spans="2:5" ht="24" customHeight="1" x14ac:dyDescent="0.15">
      <c r="B605" s="86"/>
      <c r="C605" s="936"/>
      <c r="D605" s="936" t="s">
        <v>2531</v>
      </c>
      <c r="E605" s="937">
        <v>9989036</v>
      </c>
    </row>
    <row r="606" spans="2:5" ht="24" customHeight="1" x14ac:dyDescent="0.15">
      <c r="B606" s="86"/>
      <c r="C606" s="936"/>
      <c r="D606" s="936" t="s">
        <v>2532</v>
      </c>
      <c r="E606" s="937">
        <v>9688496</v>
      </c>
    </row>
    <row r="607" spans="2:5" ht="24" customHeight="1" x14ac:dyDescent="0.15">
      <c r="B607" s="767"/>
      <c r="C607" s="947"/>
      <c r="D607" s="947" t="s">
        <v>2533</v>
      </c>
      <c r="E607" s="948">
        <f>E604+E605</f>
        <v>9688496</v>
      </c>
    </row>
    <row r="609" spans="2:5" ht="24" customHeight="1" x14ac:dyDescent="0.15">
      <c r="B609" t="s">
        <v>3200</v>
      </c>
      <c r="C609" s="546" t="s">
        <v>402</v>
      </c>
      <c r="D609" s="546" t="s">
        <v>3199</v>
      </c>
      <c r="E609" s="546" t="s">
        <v>3198</v>
      </c>
    </row>
    <row r="610" spans="2:5" ht="24" customHeight="1" x14ac:dyDescent="0.15">
      <c r="B610" s="86" t="s">
        <v>3201</v>
      </c>
      <c r="C610" s="936">
        <v>0</v>
      </c>
      <c r="D610" s="936">
        <f>D565-D579</f>
        <v>0</v>
      </c>
      <c r="E610" s="937">
        <f>C610+D610</f>
        <v>0</v>
      </c>
    </row>
    <row r="611" spans="2:5" ht="24" customHeight="1" x14ac:dyDescent="0.15">
      <c r="B611" s="86" t="s">
        <v>3202</v>
      </c>
      <c r="C611" s="936">
        <v>0</v>
      </c>
      <c r="D611" s="936">
        <f>C580-D568</f>
        <v>0</v>
      </c>
      <c r="E611" s="937">
        <f>C611+D611</f>
        <v>0</v>
      </c>
    </row>
    <row r="614" spans="2:5" ht="24" customHeight="1" x14ac:dyDescent="0.2">
      <c r="B614" s="1364" t="s">
        <v>3866</v>
      </c>
      <c r="C614" s="1363"/>
      <c r="D614" s="1363"/>
      <c r="E614" s="1363"/>
    </row>
    <row r="615" spans="2:5" ht="24" customHeight="1" x14ac:dyDescent="0.15">
      <c r="B615" s="59"/>
      <c r="C615" s="415">
        <v>45383</v>
      </c>
      <c r="D615" s="417" t="s">
        <v>1510</v>
      </c>
      <c r="E615" s="416">
        <v>45747</v>
      </c>
    </row>
    <row r="616" spans="2:5" ht="24" customHeight="1" x14ac:dyDescent="0.15">
      <c r="B616" s="1480" t="s">
        <v>2578</v>
      </c>
      <c r="C616" s="1483" t="s">
        <v>382</v>
      </c>
      <c r="D616" s="1483" t="s">
        <v>383</v>
      </c>
      <c r="E616" s="1485" t="s">
        <v>384</v>
      </c>
    </row>
    <row r="617" spans="2:5" ht="24" customHeight="1" x14ac:dyDescent="0.15">
      <c r="B617" s="1481"/>
      <c r="C617" s="1484"/>
      <c r="D617" s="1484"/>
      <c r="E617" s="1486"/>
    </row>
    <row r="618" spans="2:5" ht="24" customHeight="1" x14ac:dyDescent="0.15">
      <c r="B618" s="71" t="s">
        <v>2504</v>
      </c>
      <c r="C618" s="706">
        <v>78600</v>
      </c>
      <c r="D618" s="706">
        <v>639200</v>
      </c>
      <c r="E618" s="70">
        <f>SUM(C618:D618)</f>
        <v>717800</v>
      </c>
    </row>
    <row r="619" spans="2:5" ht="24" customHeight="1" x14ac:dyDescent="0.15">
      <c r="B619" s="81" t="s">
        <v>2505</v>
      </c>
      <c r="C619" s="707"/>
      <c r="D619" s="707"/>
      <c r="E619" s="75">
        <f t="shared" ref="E619:E627" si="27">SUM(C619:D619)</f>
        <v>0</v>
      </c>
    </row>
    <row r="620" spans="2:5" ht="24" customHeight="1" x14ac:dyDescent="0.15">
      <c r="B620" s="81" t="s">
        <v>2506</v>
      </c>
      <c r="C620" s="707"/>
      <c r="D620" s="707">
        <v>370000</v>
      </c>
      <c r="E620" s="75">
        <f t="shared" si="27"/>
        <v>370000</v>
      </c>
    </row>
    <row r="621" spans="2:5" ht="24" customHeight="1" x14ac:dyDescent="0.15">
      <c r="B621" s="81" t="s">
        <v>2507</v>
      </c>
      <c r="C621" s="707"/>
      <c r="D621" s="707">
        <v>6913</v>
      </c>
      <c r="E621" s="75">
        <f t="shared" si="27"/>
        <v>6913</v>
      </c>
    </row>
    <row r="622" spans="2:5" ht="24" customHeight="1" x14ac:dyDescent="0.15">
      <c r="B622" s="81" t="s">
        <v>3181</v>
      </c>
      <c r="C622" s="707"/>
      <c r="D622" s="707">
        <v>40000</v>
      </c>
      <c r="E622" s="75">
        <f t="shared" si="27"/>
        <v>40000</v>
      </c>
    </row>
    <row r="623" spans="2:5" ht="24" customHeight="1" x14ac:dyDescent="0.15">
      <c r="B623" s="81" t="s">
        <v>2509</v>
      </c>
      <c r="C623" s="707"/>
      <c r="D623" s="707">
        <v>780000</v>
      </c>
      <c r="E623" s="75">
        <f t="shared" si="27"/>
        <v>780000</v>
      </c>
    </row>
    <row r="624" spans="2:5" ht="24" customHeight="1" x14ac:dyDescent="0.15">
      <c r="B624" s="81" t="s">
        <v>2525</v>
      </c>
      <c r="C624" s="707"/>
      <c r="D624" s="707"/>
      <c r="E624" s="75">
        <f t="shared" si="27"/>
        <v>0</v>
      </c>
    </row>
    <row r="625" spans="2:5" ht="24" customHeight="1" x14ac:dyDescent="0.15">
      <c r="B625" s="81" t="s">
        <v>2528</v>
      </c>
      <c r="C625" s="707"/>
      <c r="D625" s="707"/>
      <c r="E625" s="75">
        <f t="shared" si="27"/>
        <v>0</v>
      </c>
    </row>
    <row r="626" spans="2:5" ht="24" customHeight="1" x14ac:dyDescent="0.15">
      <c r="B626" s="81" t="s">
        <v>2510</v>
      </c>
      <c r="C626" s="707"/>
      <c r="D626" s="707"/>
      <c r="E626" s="75">
        <f t="shared" si="27"/>
        <v>0</v>
      </c>
    </row>
    <row r="627" spans="2:5" ht="24" customHeight="1" x14ac:dyDescent="0.15">
      <c r="B627" s="89" t="s">
        <v>3645</v>
      </c>
      <c r="C627" s="708"/>
      <c r="D627" s="708">
        <v>4500000</v>
      </c>
      <c r="E627" s="75">
        <f t="shared" si="27"/>
        <v>4500000</v>
      </c>
    </row>
    <row r="628" spans="2:5" ht="24" customHeight="1" x14ac:dyDescent="0.15">
      <c r="B628" s="86" t="s">
        <v>394</v>
      </c>
      <c r="C628" s="87"/>
      <c r="D628" s="87"/>
      <c r="E628" s="88">
        <f>SUM(E618:E627)</f>
        <v>6414713</v>
      </c>
    </row>
    <row r="629" spans="2:5" ht="24" customHeight="1" x14ac:dyDescent="0.15">
      <c r="B629" s="1480" t="s">
        <v>2579</v>
      </c>
      <c r="C629" s="1487" t="s">
        <v>2529</v>
      </c>
      <c r="D629" s="1483"/>
      <c r="E629" s="1485" t="s">
        <v>384</v>
      </c>
    </row>
    <row r="630" spans="2:5" ht="24" customHeight="1" x14ac:dyDescent="0.15">
      <c r="B630" s="1481"/>
      <c r="C630" s="1488"/>
      <c r="D630" s="1484"/>
      <c r="E630" s="1486"/>
    </row>
    <row r="631" spans="2:5" ht="24" customHeight="1" x14ac:dyDescent="0.15">
      <c r="B631" s="71" t="s">
        <v>2511</v>
      </c>
      <c r="C631" s="706"/>
      <c r="D631" s="706">
        <v>883839</v>
      </c>
      <c r="E631" s="70">
        <f>SUM(C631:D631)</f>
        <v>883839</v>
      </c>
    </row>
    <row r="632" spans="2:5" ht="24" customHeight="1" x14ac:dyDescent="0.15">
      <c r="B632" s="775" t="s">
        <v>2526</v>
      </c>
      <c r="C632" s="776"/>
      <c r="D632" s="776"/>
      <c r="E632" s="75">
        <f t="shared" ref="E632:E643" si="28">SUM(C632:D632)</f>
        <v>0</v>
      </c>
    </row>
    <row r="633" spans="2:5" ht="24" customHeight="1" x14ac:dyDescent="0.15">
      <c r="B633" s="81" t="s">
        <v>2512</v>
      </c>
      <c r="C633" s="707"/>
      <c r="D633" s="707">
        <v>630000</v>
      </c>
      <c r="E633" s="75">
        <f t="shared" si="28"/>
        <v>630000</v>
      </c>
    </row>
    <row r="634" spans="2:5" ht="24" customHeight="1" x14ac:dyDescent="0.15">
      <c r="B634" s="81" t="s">
        <v>2513</v>
      </c>
      <c r="C634" s="707"/>
      <c r="D634" s="707">
        <v>5830</v>
      </c>
      <c r="E634" s="75">
        <f t="shared" si="28"/>
        <v>5830</v>
      </c>
    </row>
    <row r="635" spans="2:5" ht="24" customHeight="1" x14ac:dyDescent="0.15">
      <c r="B635" s="81" t="s">
        <v>2527</v>
      </c>
      <c r="C635" s="707"/>
      <c r="D635" s="707"/>
      <c r="E635" s="75">
        <f t="shared" si="28"/>
        <v>0</v>
      </c>
    </row>
    <row r="636" spans="2:5" ht="24" customHeight="1" x14ac:dyDescent="0.15">
      <c r="B636" s="81" t="s">
        <v>3180</v>
      </c>
      <c r="C636" s="707"/>
      <c r="D636" s="707">
        <v>45000</v>
      </c>
      <c r="E636" s="75">
        <f t="shared" si="28"/>
        <v>45000</v>
      </c>
    </row>
    <row r="637" spans="2:5" ht="24" customHeight="1" x14ac:dyDescent="0.15">
      <c r="B637" s="81" t="s">
        <v>2515</v>
      </c>
      <c r="C637" s="707"/>
      <c r="D637" s="707">
        <v>780000</v>
      </c>
      <c r="E637" s="75">
        <f>SUM(C637:D637)</f>
        <v>780000</v>
      </c>
    </row>
    <row r="638" spans="2:5" ht="24" customHeight="1" x14ac:dyDescent="0.15">
      <c r="B638" s="81" t="s">
        <v>2514</v>
      </c>
      <c r="C638" s="707"/>
      <c r="D638" s="707"/>
      <c r="E638" s="75">
        <f t="shared" ref="E638" si="29">SUM(C638:D638)</f>
        <v>0</v>
      </c>
    </row>
    <row r="639" spans="2:5" ht="24" customHeight="1" x14ac:dyDescent="0.15">
      <c r="B639" s="89" t="s">
        <v>3179</v>
      </c>
      <c r="C639" s="708"/>
      <c r="D639" s="708">
        <v>1500000</v>
      </c>
      <c r="E639" s="75">
        <f>SUM(C639:D639)</f>
        <v>1500000</v>
      </c>
    </row>
    <row r="640" spans="2:5" ht="24" customHeight="1" x14ac:dyDescent="0.15">
      <c r="B640" s="86" t="s">
        <v>394</v>
      </c>
      <c r="C640" s="87"/>
      <c r="D640" s="87"/>
      <c r="E640" s="70">
        <f t="shared" si="28"/>
        <v>0</v>
      </c>
    </row>
    <row r="641" spans="2:5" ht="24" customHeight="1" x14ac:dyDescent="0.15">
      <c r="B641" s="767" t="s">
        <v>2518</v>
      </c>
      <c r="C641" s="768"/>
      <c r="D641" s="768"/>
      <c r="E641" s="70">
        <f t="shared" si="28"/>
        <v>0</v>
      </c>
    </row>
    <row r="642" spans="2:5" ht="24" customHeight="1" x14ac:dyDescent="0.15">
      <c r="B642" s="86" t="s">
        <v>402</v>
      </c>
      <c r="C642" s="87"/>
      <c r="D642" s="87"/>
      <c r="E642" s="70">
        <f t="shared" si="28"/>
        <v>0</v>
      </c>
    </row>
    <row r="643" spans="2:5" ht="24" customHeight="1" x14ac:dyDescent="0.15">
      <c r="B643" s="86" t="s">
        <v>1862</v>
      </c>
      <c r="C643" s="87"/>
      <c r="D643" s="87"/>
      <c r="E643" s="70">
        <f t="shared" si="28"/>
        <v>0</v>
      </c>
    </row>
    <row r="644" spans="2:5" ht="24" customHeight="1" x14ac:dyDescent="0.15">
      <c r="B644" s="86" t="s">
        <v>394</v>
      </c>
      <c r="C644" s="936"/>
      <c r="D644" s="935"/>
      <c r="E644" s="88">
        <f>SUM(E631:E639)</f>
        <v>3844669</v>
      </c>
    </row>
    <row r="645" spans="2:5" ht="24" customHeight="1" x14ac:dyDescent="0.15">
      <c r="B645" s="92"/>
      <c r="C645" s="87"/>
      <c r="D645" s="87"/>
      <c r="E645" s="87"/>
    </row>
    <row r="646" spans="2:5" ht="24" customHeight="1" x14ac:dyDescent="0.15">
      <c r="B646" s="767" t="s">
        <v>2534</v>
      </c>
      <c r="C646" s="768"/>
      <c r="D646" s="768"/>
      <c r="E646" s="769"/>
    </row>
    <row r="647" spans="2:5" ht="24" customHeight="1" x14ac:dyDescent="0.15">
      <c r="B647" s="770" t="s">
        <v>2517</v>
      </c>
      <c r="C647" s="706"/>
      <c r="D647" s="72"/>
      <c r="E647" s="70">
        <v>120000</v>
      </c>
    </row>
    <row r="648" spans="2:5" ht="24" customHeight="1" x14ac:dyDescent="0.15">
      <c r="B648" s="772" t="s">
        <v>2519</v>
      </c>
      <c r="C648" s="707"/>
      <c r="D648" s="82"/>
      <c r="E648" s="75">
        <f>SUM(D623)</f>
        <v>780000</v>
      </c>
    </row>
    <row r="649" spans="2:5" ht="24" customHeight="1" x14ac:dyDescent="0.15">
      <c r="B649" s="83" t="s">
        <v>2520</v>
      </c>
      <c r="C649" s="708"/>
      <c r="D649" s="84"/>
      <c r="E649" s="85">
        <f>SUM(D637)</f>
        <v>780000</v>
      </c>
    </row>
    <row r="650" spans="2:5" ht="24" customHeight="1" x14ac:dyDescent="0.15">
      <c r="B650" s="1356" t="s">
        <v>1504</v>
      </c>
      <c r="C650" s="1357"/>
      <c r="D650" s="1358"/>
      <c r="E650" s="1359">
        <f>E647+E648-E649</f>
        <v>120000</v>
      </c>
    </row>
    <row r="651" spans="2:5" ht="24" customHeight="1" x14ac:dyDescent="0.15">
      <c r="B651" s="1197" t="s">
        <v>3841</v>
      </c>
      <c r="C651" s="1198"/>
      <c r="D651" s="1198"/>
      <c r="E651" s="1360">
        <f>E628-E644</f>
        <v>2570044</v>
      </c>
    </row>
    <row r="652" spans="2:5" ht="24" customHeight="1" x14ac:dyDescent="0.15">
      <c r="B652" s="1353" t="s">
        <v>3839</v>
      </c>
    </row>
    <row r="653" spans="2:5" ht="24" customHeight="1" x14ac:dyDescent="0.15">
      <c r="B653" s="1200" t="s">
        <v>2567</v>
      </c>
      <c r="C653" s="1201"/>
      <c r="D653" s="1205" t="s">
        <v>2565</v>
      </c>
      <c r="E653" s="1206" t="s">
        <v>2566</v>
      </c>
    </row>
    <row r="654" spans="2:5" ht="24" customHeight="1" x14ac:dyDescent="0.15">
      <c r="B654" s="770" t="s">
        <v>3834</v>
      </c>
      <c r="C654" s="706"/>
      <c r="D654" s="1340"/>
      <c r="E654" s="70">
        <f>SUM(E618:E621)+E627</f>
        <v>5594713</v>
      </c>
    </row>
    <row r="655" spans="2:5" ht="24" customHeight="1" x14ac:dyDescent="0.15">
      <c r="B655" s="772" t="s">
        <v>3835</v>
      </c>
      <c r="C655" s="707"/>
      <c r="D655" s="707">
        <f>SUM(E633:E635)+E631+E639</f>
        <v>3019669</v>
      </c>
      <c r="E655" s="1361"/>
    </row>
    <row r="656" spans="2:5" ht="24" customHeight="1" x14ac:dyDescent="0.15">
      <c r="B656" s="782" t="s">
        <v>2585</v>
      </c>
      <c r="C656" s="776"/>
      <c r="D656" s="1342"/>
      <c r="E656" s="939">
        <f>E632+E635</f>
        <v>0</v>
      </c>
    </row>
    <row r="657" spans="2:5" ht="24" customHeight="1" x14ac:dyDescent="0.15">
      <c r="B657" s="83" t="s">
        <v>2584</v>
      </c>
      <c r="C657" s="708"/>
      <c r="D657" s="1343"/>
      <c r="E657" s="1339">
        <f>E625+E624</f>
        <v>0</v>
      </c>
    </row>
    <row r="658" spans="2:5" ht="24" customHeight="1" x14ac:dyDescent="0.15">
      <c r="B658" s="1355" t="s">
        <v>3836</v>
      </c>
      <c r="C658" s="1349">
        <f>E658-D658</f>
        <v>2575044</v>
      </c>
      <c r="D658" s="1349">
        <f>SUM(D654:D657)</f>
        <v>3019669</v>
      </c>
      <c r="E658" s="1350">
        <f>SUM(E654:E657)</f>
        <v>5594713</v>
      </c>
    </row>
    <row r="659" spans="2:5" ht="24" customHeight="1" x14ac:dyDescent="0.15">
      <c r="B659" s="2" t="s">
        <v>3840</v>
      </c>
      <c r="C659" s="113"/>
      <c r="D659" s="1347"/>
      <c r="E659" s="1348"/>
    </row>
    <row r="660" spans="2:5" ht="24" customHeight="1" x14ac:dyDescent="0.15">
      <c r="B660" s="770" t="s">
        <v>2583</v>
      </c>
      <c r="C660" s="706"/>
      <c r="D660" s="1340"/>
      <c r="E660" s="1338">
        <f>E622+E623</f>
        <v>820000</v>
      </c>
    </row>
    <row r="661" spans="2:5" ht="24" customHeight="1" x14ac:dyDescent="0.15">
      <c r="B661" s="772" t="s">
        <v>2582</v>
      </c>
      <c r="C661" s="707"/>
      <c r="D661" s="1341">
        <f>E636+E637</f>
        <v>825000</v>
      </c>
      <c r="E661" s="75"/>
    </row>
    <row r="662" spans="2:5" ht="24" customHeight="1" x14ac:dyDescent="0.15">
      <c r="B662" s="772" t="s">
        <v>2422</v>
      </c>
      <c r="C662" s="707"/>
      <c r="D662" s="1344">
        <f>E638</f>
        <v>0</v>
      </c>
      <c r="E662" s="945"/>
    </row>
    <row r="663" spans="2:5" ht="24" customHeight="1" x14ac:dyDescent="0.15">
      <c r="B663" s="83" t="s">
        <v>2421</v>
      </c>
      <c r="C663" s="708"/>
      <c r="D663" s="1343"/>
      <c r="E663" s="1339"/>
    </row>
    <row r="664" spans="2:5" ht="24" customHeight="1" x14ac:dyDescent="0.15">
      <c r="B664" s="1197" t="s">
        <v>3837</v>
      </c>
      <c r="C664" s="1349">
        <f>E664-D664</f>
        <v>-5000</v>
      </c>
      <c r="D664" s="1349">
        <f>SUM(D660:D663)</f>
        <v>825000</v>
      </c>
      <c r="E664" s="1362">
        <f>SUM(E660:E663)</f>
        <v>820000</v>
      </c>
    </row>
    <row r="665" spans="2:5" ht="24" customHeight="1" x14ac:dyDescent="0.15">
      <c r="B665" s="2"/>
      <c r="C665" s="113"/>
      <c r="D665" s="1347"/>
      <c r="E665" s="1348"/>
    </row>
    <row r="666" spans="2:5" ht="24" customHeight="1" x14ac:dyDescent="0.15">
      <c r="B666" s="535"/>
      <c r="C666" s="936"/>
      <c r="D666" s="1349" t="s">
        <v>3838</v>
      </c>
      <c r="E666" s="1350">
        <f>E651</f>
        <v>2570044</v>
      </c>
    </row>
    <row r="667" spans="2:5" ht="24" customHeight="1" x14ac:dyDescent="0.15">
      <c r="B667" s="1351"/>
      <c r="C667" s="1345"/>
      <c r="D667" s="1345" t="s">
        <v>2531</v>
      </c>
      <c r="E667" s="1346">
        <v>9688496</v>
      </c>
    </row>
    <row r="668" spans="2:5" ht="24" customHeight="1" x14ac:dyDescent="0.15">
      <c r="B668" s="535"/>
      <c r="C668" s="936"/>
      <c r="D668" s="936" t="s">
        <v>2532</v>
      </c>
      <c r="E668" s="937">
        <v>12258540</v>
      </c>
    </row>
    <row r="669" spans="2:5" ht="24" customHeight="1" x14ac:dyDescent="0.15">
      <c r="B669" s="1352"/>
      <c r="C669" s="947"/>
      <c r="D669" s="947" t="s">
        <v>2533</v>
      </c>
      <c r="E669" s="948">
        <f>E666+E667</f>
        <v>12258540</v>
      </c>
    </row>
    <row r="671" spans="2:5" ht="24" customHeight="1" x14ac:dyDescent="0.15">
      <c r="B671" t="s">
        <v>3200</v>
      </c>
      <c r="C671" s="546" t="s">
        <v>402</v>
      </c>
      <c r="D671" s="546" t="s">
        <v>3199</v>
      </c>
      <c r="E671" s="546" t="s">
        <v>3198</v>
      </c>
    </row>
    <row r="672" spans="2:5" ht="24" customHeight="1" x14ac:dyDescent="0.15">
      <c r="B672" s="86" t="s">
        <v>3201</v>
      </c>
      <c r="C672" s="936">
        <v>0</v>
      </c>
      <c r="D672" s="936">
        <f>D623-D637</f>
        <v>0</v>
      </c>
      <c r="E672" s="937">
        <f>C672+D672</f>
        <v>0</v>
      </c>
    </row>
    <row r="673" spans="2:5" ht="24" customHeight="1" x14ac:dyDescent="0.15">
      <c r="B673" s="86" t="s">
        <v>3202</v>
      </c>
      <c r="C673" s="936">
        <v>0</v>
      </c>
      <c r="D673" s="936">
        <f>C638-D626</f>
        <v>0</v>
      </c>
      <c r="E673" s="937">
        <f>C673+D673</f>
        <v>0</v>
      </c>
    </row>
  </sheetData>
  <mergeCells count="132">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B616:B617"/>
    <mergeCell ref="C616:C617"/>
    <mergeCell ref="D616:D617"/>
    <mergeCell ref="E616:E617"/>
    <mergeCell ref="B629:B630"/>
    <mergeCell ref="C629:C630"/>
    <mergeCell ref="D629:D630"/>
    <mergeCell ref="E629:E630"/>
    <mergeCell ref="B558:B559"/>
    <mergeCell ref="C558:C559"/>
    <mergeCell ref="D558:D559"/>
    <mergeCell ref="E558:E559"/>
    <mergeCell ref="B571:B572"/>
    <mergeCell ref="C571:C572"/>
    <mergeCell ref="D571:D572"/>
    <mergeCell ref="E571:E572"/>
  </mergeCells>
  <phoneticPr fontId="3"/>
  <pageMargins left="0.25" right="0.25" top="0.75" bottom="0.75" header="0.3" footer="0.3"/>
  <pageSetup paperSize="9" scale="1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75" defaultRowHeight="24" customHeight="1" x14ac:dyDescent="0.15"/>
  <cols>
    <col min="1" max="1" width="4" style="791" customWidth="1"/>
    <col min="2" max="2" width="12.375" style="1174"/>
    <col min="3" max="7" width="12.375" style="1173"/>
    <col min="8" max="8" width="12.375" style="1172"/>
    <col min="9" max="16384" width="12.375" style="791"/>
  </cols>
  <sheetData>
    <row r="1" spans="1:15" ht="24" customHeight="1" x14ac:dyDescent="0.15">
      <c r="A1" s="1185"/>
      <c r="B1" s="1292" t="s">
        <v>3710</v>
      </c>
      <c r="C1" s="1290"/>
      <c r="D1" s="1290"/>
      <c r="E1" s="1290"/>
      <c r="F1" s="1290"/>
      <c r="G1" s="1290"/>
      <c r="H1" s="1291"/>
      <c r="I1" s="1289"/>
    </row>
    <row r="2" spans="1:15" ht="12" customHeight="1" x14ac:dyDescent="0.15">
      <c r="A2" s="1185"/>
      <c r="B2" s="1292"/>
      <c r="C2" s="1290"/>
      <c r="D2" s="1290"/>
      <c r="E2" s="1290"/>
      <c r="F2" s="1290"/>
      <c r="G2" s="1290"/>
      <c r="H2" s="1291"/>
      <c r="I2" s="1289"/>
    </row>
    <row r="3" spans="1:15" ht="9" customHeight="1" x14ac:dyDescent="0.15"/>
    <row r="4" spans="1:15" ht="24" customHeight="1" x14ac:dyDescent="0.15">
      <c r="B4" s="1297" t="s">
        <v>3520</v>
      </c>
      <c r="C4" s="1296"/>
      <c r="D4" s="1293" t="s">
        <v>3519</v>
      </c>
      <c r="E4" s="1293" t="s">
        <v>3518</v>
      </c>
      <c r="F4" s="1298" t="s">
        <v>3711</v>
      </c>
      <c r="G4" s="1293" t="s">
        <v>3517</v>
      </c>
      <c r="H4" s="1294" t="s">
        <v>3516</v>
      </c>
      <c r="I4" s="1295" t="s">
        <v>3515</v>
      </c>
    </row>
    <row r="5" spans="1:15" ht="24" customHeight="1" x14ac:dyDescent="0.15">
      <c r="B5" s="1184" t="s">
        <v>3514</v>
      </c>
      <c r="C5" s="1269">
        <v>2011</v>
      </c>
      <c r="D5" s="1183">
        <v>745000</v>
      </c>
      <c r="E5" s="1182">
        <v>300000</v>
      </c>
      <c r="F5" s="1182">
        <v>724200</v>
      </c>
      <c r="G5" s="1182">
        <f t="shared" ref="G5:G17" si="0">F5/200</f>
        <v>3621</v>
      </c>
      <c r="H5" s="1181">
        <f t="shared" ref="H5:H17" si="1">D5+E5+F5</f>
        <v>1769200</v>
      </c>
      <c r="I5" s="1272">
        <v>840000</v>
      </c>
    </row>
    <row r="6" spans="1:15" ht="24" customHeight="1" x14ac:dyDescent="0.15">
      <c r="B6" s="1180" t="s">
        <v>3513</v>
      </c>
      <c r="C6" s="1270">
        <v>2012</v>
      </c>
      <c r="D6" s="1177">
        <v>745000</v>
      </c>
      <c r="E6" s="1177">
        <v>320000</v>
      </c>
      <c r="F6" s="1177">
        <v>755200</v>
      </c>
      <c r="G6" s="1179">
        <f t="shared" si="0"/>
        <v>3776</v>
      </c>
      <c r="H6" s="1178">
        <f t="shared" si="1"/>
        <v>1820200</v>
      </c>
      <c r="I6" s="1273">
        <v>830000</v>
      </c>
    </row>
    <row r="7" spans="1:15" ht="24" customHeight="1" x14ac:dyDescent="0.15">
      <c r="B7" s="1180" t="s">
        <v>3512</v>
      </c>
      <c r="C7" s="1270">
        <v>2013</v>
      </c>
      <c r="D7" s="1177">
        <v>745000</v>
      </c>
      <c r="E7" s="1177">
        <v>280000</v>
      </c>
      <c r="F7" s="1177">
        <v>704200</v>
      </c>
      <c r="G7" s="1179">
        <f t="shared" si="0"/>
        <v>3521</v>
      </c>
      <c r="H7" s="1178">
        <f t="shared" si="1"/>
        <v>1729200</v>
      </c>
      <c r="I7" s="1273">
        <v>849000</v>
      </c>
    </row>
    <row r="8" spans="1:15" ht="24" customHeight="1" x14ac:dyDescent="0.15">
      <c r="B8" s="1180" t="s">
        <v>3511</v>
      </c>
      <c r="C8" s="1270">
        <v>2014</v>
      </c>
      <c r="D8" s="1177">
        <v>745000</v>
      </c>
      <c r="E8" s="1177">
        <v>280000</v>
      </c>
      <c r="F8" s="1177">
        <v>702800</v>
      </c>
      <c r="G8" s="1179">
        <f t="shared" si="0"/>
        <v>3514</v>
      </c>
      <c r="H8" s="1178">
        <f t="shared" si="1"/>
        <v>1727800</v>
      </c>
      <c r="I8" s="1273">
        <v>750000</v>
      </c>
    </row>
    <row r="9" spans="1:15" ht="24" customHeight="1" x14ac:dyDescent="0.15">
      <c r="B9" s="1180" t="s">
        <v>3510</v>
      </c>
      <c r="C9" s="1270">
        <v>2015</v>
      </c>
      <c r="D9" s="1177">
        <v>745000</v>
      </c>
      <c r="E9" s="1177">
        <v>270000</v>
      </c>
      <c r="F9" s="1177">
        <v>741000</v>
      </c>
      <c r="G9" s="1179">
        <f t="shared" si="0"/>
        <v>3705</v>
      </c>
      <c r="H9" s="1178">
        <f t="shared" si="1"/>
        <v>1756000</v>
      </c>
      <c r="I9" s="1273">
        <v>870000</v>
      </c>
    </row>
    <row r="10" spans="1:15" ht="24" customHeight="1" x14ac:dyDescent="0.15">
      <c r="B10" s="1180" t="s">
        <v>3509</v>
      </c>
      <c r="C10" s="1270">
        <v>2016</v>
      </c>
      <c r="D10" s="1177">
        <v>745000</v>
      </c>
      <c r="E10" s="1177">
        <v>280000</v>
      </c>
      <c r="F10" s="1177">
        <v>779800</v>
      </c>
      <c r="G10" s="1179">
        <f t="shared" si="0"/>
        <v>3899</v>
      </c>
      <c r="H10" s="1178">
        <f t="shared" si="1"/>
        <v>1804800</v>
      </c>
      <c r="I10" s="1273">
        <v>880000</v>
      </c>
    </row>
    <row r="11" spans="1:15" ht="24" customHeight="1" x14ac:dyDescent="0.15">
      <c r="B11" s="1180" t="s">
        <v>3508</v>
      </c>
      <c r="C11" s="1270">
        <v>2017</v>
      </c>
      <c r="D11" s="1177">
        <v>745000</v>
      </c>
      <c r="E11" s="1177">
        <v>280000</v>
      </c>
      <c r="F11" s="1177">
        <v>800600</v>
      </c>
      <c r="G11" s="1179">
        <f t="shared" si="0"/>
        <v>4003</v>
      </c>
      <c r="H11" s="1178">
        <f t="shared" si="1"/>
        <v>1825600</v>
      </c>
      <c r="I11" s="1273">
        <v>900000</v>
      </c>
    </row>
    <row r="12" spans="1:15" ht="24" customHeight="1" x14ac:dyDescent="0.15">
      <c r="B12" s="1180" t="s">
        <v>3507</v>
      </c>
      <c r="C12" s="1270">
        <v>2018</v>
      </c>
      <c r="D12" s="1177">
        <v>745000</v>
      </c>
      <c r="E12" s="1177">
        <v>260000</v>
      </c>
      <c r="F12" s="1177">
        <v>701000</v>
      </c>
      <c r="G12" s="1179">
        <f t="shared" si="0"/>
        <v>3505</v>
      </c>
      <c r="H12" s="1178">
        <f t="shared" si="1"/>
        <v>1706000</v>
      </c>
      <c r="I12" s="1273">
        <v>850000</v>
      </c>
    </row>
    <row r="13" spans="1:15" ht="24" customHeight="1" x14ac:dyDescent="0.15">
      <c r="B13" s="1180" t="s">
        <v>3506</v>
      </c>
      <c r="C13" s="1270">
        <v>2019</v>
      </c>
      <c r="D13" s="1177">
        <v>745000</v>
      </c>
      <c r="E13" s="1177">
        <v>260000</v>
      </c>
      <c r="F13" s="1177">
        <v>729800</v>
      </c>
      <c r="G13" s="1179">
        <f t="shared" si="0"/>
        <v>3649</v>
      </c>
      <c r="H13" s="1178">
        <f t="shared" si="1"/>
        <v>1734800</v>
      </c>
      <c r="I13" s="1273">
        <v>790000</v>
      </c>
      <c r="O13" s="791" t="s">
        <v>1689</v>
      </c>
    </row>
    <row r="14" spans="1:15" ht="24" customHeight="1" x14ac:dyDescent="0.15">
      <c r="B14" s="1180" t="s">
        <v>3505</v>
      </c>
      <c r="C14" s="1270">
        <v>2020</v>
      </c>
      <c r="D14" s="1177">
        <v>745000</v>
      </c>
      <c r="E14" s="1177">
        <v>50000</v>
      </c>
      <c r="F14" s="1177">
        <v>162000</v>
      </c>
      <c r="G14" s="1179">
        <f t="shared" si="0"/>
        <v>810</v>
      </c>
      <c r="H14" s="1178">
        <f t="shared" si="1"/>
        <v>957000</v>
      </c>
      <c r="I14" s="1273">
        <v>100000</v>
      </c>
    </row>
    <row r="15" spans="1:15" ht="24" customHeight="1" x14ac:dyDescent="0.15">
      <c r="B15" s="1180" t="s">
        <v>3504</v>
      </c>
      <c r="C15" s="1270">
        <v>2021</v>
      </c>
      <c r="D15" s="1177">
        <v>745000</v>
      </c>
      <c r="E15" s="1177">
        <v>0</v>
      </c>
      <c r="F15" s="1177">
        <v>147000</v>
      </c>
      <c r="G15" s="1179">
        <f t="shared" si="0"/>
        <v>735</v>
      </c>
      <c r="H15" s="1178">
        <f t="shared" si="1"/>
        <v>892000</v>
      </c>
      <c r="I15" s="1273">
        <v>250000</v>
      </c>
    </row>
    <row r="16" spans="1:15" ht="24" customHeight="1" x14ac:dyDescent="0.15">
      <c r="B16" s="1180" t="s">
        <v>3503</v>
      </c>
      <c r="C16" s="1270">
        <v>2022</v>
      </c>
      <c r="D16" s="1177">
        <v>745000</v>
      </c>
      <c r="E16" s="1177">
        <v>0</v>
      </c>
      <c r="F16" s="1177">
        <v>439400</v>
      </c>
      <c r="G16" s="1179">
        <f t="shared" si="0"/>
        <v>2197</v>
      </c>
      <c r="H16" s="1178">
        <f t="shared" si="1"/>
        <v>1184400</v>
      </c>
      <c r="I16" s="1273">
        <v>650000</v>
      </c>
    </row>
    <row r="17" spans="2:9" ht="24" customHeight="1" x14ac:dyDescent="0.15">
      <c r="B17" s="1180" t="s">
        <v>3708</v>
      </c>
      <c r="C17" s="1275">
        <v>2023</v>
      </c>
      <c r="D17" s="1177">
        <v>745000</v>
      </c>
      <c r="E17" s="1177">
        <v>0</v>
      </c>
      <c r="F17" s="1177">
        <v>686000</v>
      </c>
      <c r="G17" s="1177">
        <f t="shared" si="0"/>
        <v>3430</v>
      </c>
      <c r="H17" s="1276">
        <f t="shared" si="1"/>
        <v>1431000</v>
      </c>
      <c r="I17" s="1277">
        <v>800000</v>
      </c>
    </row>
    <row r="18" spans="2:9" ht="24" customHeight="1" x14ac:dyDescent="0.15">
      <c r="B18" s="1180" t="s">
        <v>3709</v>
      </c>
      <c r="C18" s="1278">
        <v>2024</v>
      </c>
      <c r="D18" s="1177">
        <v>372500</v>
      </c>
      <c r="E18" s="1177">
        <v>0</v>
      </c>
      <c r="F18" s="1177"/>
      <c r="G18" s="1177"/>
      <c r="H18" s="1276"/>
      <c r="I18" s="1277"/>
    </row>
    <row r="19" spans="2:9" ht="24" customHeight="1" x14ac:dyDescent="0.15">
      <c r="B19" s="1180"/>
      <c r="C19" s="1285"/>
      <c r="D19" s="1286"/>
      <c r="E19" s="1286"/>
      <c r="F19" s="1286"/>
      <c r="G19" s="1286"/>
      <c r="H19" s="1287"/>
      <c r="I19" s="1288"/>
    </row>
    <row r="20" spans="2:9" ht="24" customHeight="1" x14ac:dyDescent="0.15">
      <c r="B20" s="1284"/>
      <c r="C20" s="1283"/>
      <c r="D20" s="1281"/>
      <c r="E20" s="1282"/>
      <c r="F20" s="1281"/>
      <c r="G20" s="1281"/>
      <c r="H20" s="1280"/>
      <c r="I20" s="1279"/>
    </row>
    <row r="21" spans="2:9" ht="24" customHeight="1" x14ac:dyDescent="0.15">
      <c r="C21" s="1271"/>
      <c r="D21" s="1176"/>
      <c r="E21" s="1176"/>
      <c r="F21" s="1176"/>
      <c r="G21" s="1176"/>
      <c r="H21" s="1175"/>
      <c r="I21" s="1274"/>
    </row>
    <row r="22" spans="2:9" ht="24" customHeight="1" x14ac:dyDescent="0.15">
      <c r="D22" s="1176"/>
      <c r="E22" s="1176"/>
      <c r="F22" s="1176"/>
      <c r="G22" s="1176"/>
      <c r="H22" s="1175"/>
      <c r="I22" s="1274"/>
    </row>
    <row r="23" spans="2:9" ht="24" customHeight="1" x14ac:dyDescent="0.15">
      <c r="D23" s="1176"/>
      <c r="E23" s="1176"/>
      <c r="F23" s="1176"/>
      <c r="G23" s="1176"/>
      <c r="H23" s="1175"/>
    </row>
    <row r="24" spans="2:9" ht="24" customHeight="1" x14ac:dyDescent="0.15">
      <c r="D24" s="1176"/>
      <c r="E24" s="1176"/>
      <c r="F24" s="1176"/>
      <c r="G24" s="1176"/>
      <c r="H24" s="1175"/>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特定費用準備金</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2025-04-25T12:00:06Z</cp:lastPrinted>
  <dcterms:created xsi:type="dcterms:W3CDTF">2015-08-07T01:09:50Z</dcterms:created>
  <dcterms:modified xsi:type="dcterms:W3CDTF">2025-05-12T14:04:02Z</dcterms:modified>
</cp:coreProperties>
</file>