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okumu\Desktop\"/>
    </mc:Choice>
  </mc:AlternateContent>
  <xr:revisionPtr revIDLastSave="0" documentId="8_{D29AA016-7F75-4FFE-A87A-BDE439D1E6E5}" xr6:coauthVersionLast="47" xr6:coauthVersionMax="47" xr10:uidLastSave="{00000000-0000-0000-0000-000000000000}"/>
  <bookViews>
    <workbookView xWindow="-12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大会年間管理表!$A$1:$X$973</definedName>
    <definedName name="_xlnm.Print_Area" localSheetId="22">担当者名簿!$A$2:$L$37</definedName>
    <definedName name="tes" localSheetId="7">#REF!</definedName>
    <definedName name="tes">#REF!</definedName>
  </definedNames>
  <calcPr calcId="191029"/>
</workbook>
</file>

<file path=xl/calcChain.xml><?xml version="1.0" encoding="utf-8"?>
<calcChain xmlns="http://schemas.openxmlformats.org/spreadsheetml/2006/main">
  <c r="L1652" i="1" l="1"/>
  <c r="L1653" i="1"/>
  <c r="L1654" i="1"/>
  <c r="L1655" i="1"/>
  <c r="L1656" i="1"/>
  <c r="L1657" i="1"/>
  <c r="L1658" i="1"/>
  <c r="L1659" i="1"/>
  <c r="L1660" i="1"/>
  <c r="L1661" i="1"/>
  <c r="L1662" i="1"/>
  <c r="L1663" i="1"/>
  <c r="L1664" i="1"/>
  <c r="L1665" i="1"/>
  <c r="L1666" i="1"/>
  <c r="L1667" i="1"/>
  <c r="L1668" i="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4" i="2"/>
  <c r="O26" i="2"/>
  <c r="O14" i="2"/>
  <c r="O25" i="2"/>
  <c r="N49" i="2" s="1"/>
  <c r="N59" i="2"/>
  <c r="B8" i="47"/>
  <c r="N5" i="47"/>
  <c r="M5" i="47"/>
  <c r="G2" i="47"/>
  <c r="X4" i="24"/>
  <c r="W4" i="24"/>
  <c r="V4" i="24"/>
  <c r="U4" i="24"/>
  <c r="T4" i="24"/>
  <c r="S4" i="24"/>
  <c r="R4" i="24"/>
  <c r="Q4" i="24"/>
  <c r="P4" i="24"/>
  <c r="O4" i="24"/>
  <c r="N4" i="24"/>
  <c r="M4" i="24"/>
  <c r="L4"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34" i="24"/>
  <c r="W134" i="24"/>
  <c r="V134" i="24"/>
  <c r="U134" i="24"/>
  <c r="T134" i="24"/>
  <c r="S134" i="24"/>
  <c r="R134" i="24"/>
  <c r="Q134" i="24"/>
  <c r="P134" i="24"/>
  <c r="O134" i="24"/>
  <c r="N134" i="24"/>
  <c r="M134" i="24"/>
  <c r="L134"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C664" i="28" l="1"/>
  <c r="E658" i="28"/>
  <c r="C658" i="28" s="1"/>
  <c r="E644" i="28"/>
  <c r="E651" i="28" s="1"/>
  <c r="E666" i="28" s="1"/>
  <c r="E669" i="28" s="1"/>
  <c r="N2" i="24"/>
  <c r="E570" i="28"/>
  <c r="D596" i="28"/>
  <c r="D600" i="28"/>
  <c r="E598" i="28"/>
  <c r="D539" i="28"/>
  <c r="D597" i="28"/>
  <c r="E592" i="28"/>
  <c r="E604" i="28"/>
  <c r="E607" i="28" s="1"/>
  <c r="E586" i="28"/>
  <c r="E534" i="28"/>
  <c r="E541" i="28"/>
  <c r="E540" i="28"/>
  <c r="D542" i="28"/>
  <c r="E512" i="28"/>
  <c r="D538" i="28"/>
  <c r="E528" i="28"/>
  <c r="E537" i="28"/>
  <c r="N132"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70" i="24" l="1"/>
  <c r="W70" i="24"/>
  <c r="V70" i="24"/>
  <c r="U70" i="24"/>
  <c r="T70" i="24"/>
  <c r="S70" i="24"/>
  <c r="R70" i="24"/>
  <c r="Q70" i="24"/>
  <c r="P70" i="24"/>
  <c r="O70" i="24"/>
  <c r="N70" i="24"/>
  <c r="M70" i="24"/>
  <c r="L70" i="24"/>
  <c r="N208" i="24"/>
  <c r="L208" i="24"/>
  <c r="E252" i="12"/>
  <c r="E100" i="18"/>
  <c r="E97" i="18"/>
  <c r="E98" i="18" s="1"/>
  <c r="E99" i="18" s="1"/>
  <c r="E86" i="18"/>
  <c r="E87" i="18" s="1"/>
  <c r="L284" i="24"/>
  <c r="M208" i="24"/>
  <c r="N68"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08" i="24" l="1"/>
  <c r="W208" i="24"/>
  <c r="V208" i="24"/>
  <c r="U208" i="24"/>
  <c r="T208" i="24"/>
  <c r="S208" i="24"/>
  <c r="R208" i="24"/>
  <c r="Q208" i="24"/>
  <c r="P208" i="24"/>
  <c r="O208" i="24"/>
  <c r="K224" i="27"/>
  <c r="N206" i="24" l="1"/>
  <c r="N60" i="2" l="1"/>
  <c r="O60"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O59" i="2"/>
  <c r="J40" i="2"/>
  <c r="J41" i="2"/>
  <c r="J42" i="2"/>
  <c r="J43" i="2"/>
  <c r="J44" i="2"/>
  <c r="J45" i="2"/>
  <c r="J46" i="2"/>
  <c r="J47" i="2"/>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9" i="2" s="1"/>
  <c r="E92" i="18"/>
  <c r="J423" i="28" l="1"/>
  <c r="J424" i="28"/>
  <c r="J417" i="28"/>
  <c r="J395" i="28"/>
  <c r="I421" i="28"/>
  <c r="I422" i="28"/>
  <c r="I425" i="28"/>
  <c r="J420" i="28"/>
  <c r="J411" i="28"/>
  <c r="E93" i="16"/>
  <c r="J429" i="28" l="1"/>
  <c r="J432" i="28" s="1"/>
  <c r="O36"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284" i="24"/>
  <c r="W284" i="24"/>
  <c r="V284" i="24"/>
  <c r="U284" i="24"/>
  <c r="T284" i="24"/>
  <c r="S284" i="24"/>
  <c r="R284" i="24"/>
  <c r="Q284" i="24"/>
  <c r="P284" i="24"/>
  <c r="O284" i="24"/>
  <c r="N284" i="24"/>
  <c r="M284"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5"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356" i="24"/>
  <c r="W356" i="24"/>
  <c r="V356" i="24"/>
  <c r="U356" i="24"/>
  <c r="T356" i="24"/>
  <c r="S356" i="24"/>
  <c r="R356" i="24"/>
  <c r="Q356" i="24"/>
  <c r="P356" i="24"/>
  <c r="O356" i="24"/>
  <c r="N356" i="24"/>
  <c r="M356" i="24"/>
  <c r="L356"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30" i="24"/>
  <c r="W430" i="24"/>
  <c r="V430" i="24"/>
  <c r="U430" i="24"/>
  <c r="T430" i="24"/>
  <c r="S430" i="24"/>
  <c r="R430" i="24"/>
  <c r="Q430" i="24"/>
  <c r="P430" i="24"/>
  <c r="O430" i="24"/>
  <c r="N430" i="24"/>
  <c r="M430" i="24"/>
  <c r="L430" i="24"/>
  <c r="O12" i="2"/>
  <c r="O13"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E162" i="20"/>
  <c r="K162" i="20"/>
  <c r="E163" i="20"/>
  <c r="K163" i="20"/>
  <c r="E164" i="20"/>
  <c r="K164" i="20"/>
  <c r="E165" i="20"/>
  <c r="K165" i="20"/>
  <c r="E166" i="20"/>
  <c r="K166" i="20"/>
  <c r="E167" i="20"/>
  <c r="K167" i="20"/>
  <c r="E168" i="20"/>
  <c r="K168" i="20"/>
  <c r="E169" i="20"/>
  <c r="K169" i="20"/>
  <c r="E170" i="20"/>
  <c r="K170" i="20"/>
  <c r="E171" i="20"/>
  <c r="K171" i="20"/>
  <c r="E172" i="20"/>
  <c r="K172" i="20"/>
  <c r="E173" i="20"/>
  <c r="K173" i="20"/>
  <c r="E174" i="20"/>
  <c r="K174" i="20"/>
  <c r="E175" i="20"/>
  <c r="K175" i="20"/>
  <c r="E176"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E94" i="19"/>
  <c r="K94" i="19"/>
  <c r="E95" i="19"/>
  <c r="K95" i="19"/>
  <c r="E96" i="19"/>
  <c r="K96" i="19"/>
  <c r="E97" i="19"/>
  <c r="K97" i="19"/>
  <c r="E98" i="19"/>
  <c r="K98" i="19"/>
  <c r="E99"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E115" i="18"/>
  <c r="K115" i="18"/>
  <c r="E116" i="18"/>
  <c r="K116" i="18"/>
  <c r="E117" i="18"/>
  <c r="K117" i="18"/>
  <c r="E118" i="18"/>
  <c r="K118" i="18"/>
  <c r="E119" i="18"/>
  <c r="K119" i="18"/>
  <c r="E120"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E86"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E118" i="16"/>
  <c r="K118" i="16"/>
  <c r="E119" i="16"/>
  <c r="K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E280" i="14"/>
  <c r="K280" i="14"/>
  <c r="E281" i="14"/>
  <c r="K281" i="14"/>
  <c r="E282" i="14"/>
  <c r="K282" i="14"/>
  <c r="E283" i="14"/>
  <c r="K283" i="14"/>
  <c r="E284" i="14"/>
  <c r="K284" i="14"/>
  <c r="E285" i="14"/>
  <c r="K285" i="14"/>
  <c r="E286" i="14"/>
  <c r="K286" i="14"/>
  <c r="E287" i="14"/>
  <c r="K287" i="14"/>
  <c r="E288" i="14"/>
  <c r="K288" i="14"/>
  <c r="E289" i="14"/>
  <c r="K289" i="14"/>
  <c r="E290" i="14"/>
  <c r="K290" i="14"/>
  <c r="E291" i="14"/>
  <c r="K291" i="14"/>
  <c r="E292" i="14"/>
  <c r="K292" i="14"/>
  <c r="E293" i="14"/>
  <c r="K293" i="14"/>
  <c r="E294" i="14"/>
  <c r="K294" i="14"/>
  <c r="E295" i="14"/>
  <c r="K295" i="14"/>
  <c r="E296" i="14"/>
  <c r="K296" i="14"/>
  <c r="E297"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6" i="12" s="1"/>
  <c r="E327" i="12" s="1"/>
  <c r="E328" i="12" s="1"/>
  <c r="E329" i="12" s="1"/>
  <c r="K313" i="12"/>
  <c r="K314" i="12"/>
  <c r="K315" i="12"/>
  <c r="K316" i="12"/>
  <c r="K317" i="12"/>
  <c r="K318" i="12"/>
  <c r="K319" i="12"/>
  <c r="K320" i="12"/>
  <c r="K321" i="12"/>
  <c r="K322" i="12"/>
  <c r="K323" i="12"/>
  <c r="K324" i="12"/>
  <c r="K325" i="12"/>
  <c r="K326" i="12"/>
  <c r="K327" i="12"/>
  <c r="K328" i="12"/>
  <c r="K329" i="12"/>
  <c r="E330" i="12"/>
  <c r="E331" i="12" s="1"/>
  <c r="K330" i="12"/>
  <c r="K331" i="12"/>
  <c r="E332" i="12"/>
  <c r="K332" i="12"/>
  <c r="E333" i="12"/>
  <c r="K333" i="12"/>
  <c r="E334" i="12"/>
  <c r="K334" i="12"/>
  <c r="E335" i="12"/>
  <c r="K335" i="12"/>
  <c r="E336" i="12"/>
  <c r="K336" i="12"/>
  <c r="E337" i="12"/>
  <c r="K337" i="12"/>
  <c r="E338" i="12"/>
  <c r="K338" i="12"/>
  <c r="E339" i="12"/>
  <c r="K339" i="12"/>
  <c r="E340" i="12"/>
  <c r="K340" i="12"/>
  <c r="E341" i="12"/>
  <c r="K341" i="12"/>
  <c r="E342" i="12"/>
  <c r="K342" i="12"/>
  <c r="E343" i="12"/>
  <c r="K343" i="12"/>
  <c r="E344" i="12"/>
  <c r="K344" i="12"/>
  <c r="E345" i="12"/>
  <c r="K345" i="12"/>
  <c r="E346" i="12"/>
  <c r="K346" i="12"/>
  <c r="E347" i="12"/>
  <c r="K347" i="12"/>
  <c r="E348"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5" i="2"/>
  <c r="O6" i="2"/>
  <c r="O7" i="2"/>
  <c r="O8" i="2"/>
  <c r="O9" i="2"/>
  <c r="O10" i="2"/>
  <c r="O11" i="2"/>
  <c r="O18" i="2"/>
  <c r="O19" i="2"/>
  <c r="O20" i="2"/>
  <c r="O21" i="2"/>
  <c r="O22" i="2"/>
  <c r="O23" i="2"/>
  <c r="N48" i="2" s="1"/>
  <c r="N51" i="2" s="1"/>
  <c r="O27" i="2"/>
  <c r="O28" i="2"/>
  <c r="O29" i="2"/>
  <c r="O30"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04" i="24"/>
  <c r="M504" i="24"/>
  <c r="N504" i="24"/>
  <c r="O504" i="24"/>
  <c r="P504" i="24"/>
  <c r="Q504" i="24"/>
  <c r="R504" i="24"/>
  <c r="S504" i="24"/>
  <c r="T504" i="24"/>
  <c r="U504" i="24"/>
  <c r="V504" i="24"/>
  <c r="W504" i="24"/>
  <c r="X504" i="24"/>
  <c r="L578" i="24"/>
  <c r="M578" i="24"/>
  <c r="N578" i="24"/>
  <c r="O578" i="24"/>
  <c r="P578" i="24"/>
  <c r="Q578" i="24"/>
  <c r="R578" i="24"/>
  <c r="S578" i="24"/>
  <c r="T578" i="24"/>
  <c r="U578" i="24"/>
  <c r="V578" i="24"/>
  <c r="W578" i="24"/>
  <c r="X578" i="24"/>
  <c r="L656" i="24"/>
  <c r="M656" i="24"/>
  <c r="N656" i="24"/>
  <c r="O656" i="24"/>
  <c r="P656" i="24"/>
  <c r="Q656" i="24"/>
  <c r="R656" i="24"/>
  <c r="S656" i="24"/>
  <c r="T656" i="24"/>
  <c r="U656" i="24"/>
  <c r="V656" i="24"/>
  <c r="W656" i="24"/>
  <c r="X656" i="24"/>
  <c r="L734" i="24"/>
  <c r="M734" i="24"/>
  <c r="N734" i="24"/>
  <c r="O734" i="24"/>
  <c r="P734" i="24"/>
  <c r="Q734" i="24"/>
  <c r="R734" i="24"/>
  <c r="S734" i="24"/>
  <c r="T734" i="24"/>
  <c r="U734" i="24"/>
  <c r="V734" i="24"/>
  <c r="W734" i="24"/>
  <c r="X734" i="24"/>
  <c r="AC388" i="24"/>
  <c r="AD388" i="24"/>
  <c r="L812" i="24"/>
  <c r="M812" i="24"/>
  <c r="N812" i="24"/>
  <c r="O812" i="24"/>
  <c r="P812" i="24"/>
  <c r="Q812" i="24"/>
  <c r="R812" i="24"/>
  <c r="S812" i="24"/>
  <c r="T812" i="24"/>
  <c r="U812" i="24"/>
  <c r="V812" i="24"/>
  <c r="W812" i="24"/>
  <c r="X812" i="24"/>
  <c r="L892" i="24"/>
  <c r="M892" i="24"/>
  <c r="N892" i="24"/>
  <c r="O892" i="24"/>
  <c r="P892" i="24"/>
  <c r="Q892" i="24"/>
  <c r="R892" i="24"/>
  <c r="S892" i="24"/>
  <c r="T892" i="24"/>
  <c r="U892" i="24"/>
  <c r="V892" i="24"/>
  <c r="W892" i="24"/>
  <c r="X892" i="24"/>
  <c r="L976" i="24"/>
  <c r="M976" i="24"/>
  <c r="N976" i="24"/>
  <c r="O976" i="24"/>
  <c r="P976" i="24"/>
  <c r="Q976" i="24"/>
  <c r="R976" i="24"/>
  <c r="S976" i="24"/>
  <c r="T976" i="24"/>
  <c r="U976" i="24"/>
  <c r="V976" i="24"/>
  <c r="W976" i="24"/>
  <c r="X976" i="24"/>
  <c r="L1058" i="24"/>
  <c r="M1058" i="24"/>
  <c r="N1058" i="24"/>
  <c r="O1058" i="24"/>
  <c r="P1058" i="24"/>
  <c r="Q1058" i="24"/>
  <c r="R1058" i="24"/>
  <c r="T1058" i="24"/>
  <c r="U1058" i="24"/>
  <c r="V1058" i="24"/>
  <c r="W1058" i="24"/>
  <c r="X1058" i="24"/>
  <c r="E230" i="23"/>
  <c r="E231" i="23" s="1"/>
  <c r="E232" i="23" s="1"/>
  <c r="E233" i="23"/>
  <c r="O31" i="2" l="1"/>
  <c r="N42" i="2"/>
  <c r="N45" i="2" s="1"/>
  <c r="O43" i="2"/>
  <c r="O41" i="2"/>
  <c r="O15" i="2"/>
  <c r="O47" i="2"/>
  <c r="O51" i="2" s="1"/>
  <c r="M51"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4" i="2"/>
  <c r="K281" i="28"/>
  <c r="K292" i="28" s="1"/>
  <c r="E424" i="28"/>
  <c r="K226" i="12"/>
  <c r="K227" i="12" s="1"/>
  <c r="K228" i="12" s="1"/>
  <c r="K229" i="12" s="1"/>
  <c r="K217" i="12"/>
  <c r="K218" i="12" s="1"/>
  <c r="K219" i="12" s="1"/>
  <c r="K220" i="12" s="1"/>
  <c r="K221" i="12" s="1"/>
  <c r="K222" i="12" s="1"/>
  <c r="E411" i="28"/>
  <c r="N282" i="24"/>
  <c r="N354" i="24"/>
  <c r="E30" i="28"/>
  <c r="E262" i="28"/>
  <c r="E370" i="28"/>
  <c r="D367" i="28"/>
  <c r="O37" i="2"/>
  <c r="D260" i="28"/>
  <c r="E366" i="28"/>
  <c r="N1056" i="24"/>
  <c r="N974" i="24" s="1"/>
  <c r="N890" i="24" s="1"/>
  <c r="N810" i="24"/>
  <c r="N576"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654" i="24"/>
  <c r="K140" i="28"/>
  <c r="K148" i="28" s="1"/>
  <c r="K227" i="28"/>
  <c r="K238" i="28" s="1"/>
  <c r="E420" i="28"/>
  <c r="N732" i="24"/>
  <c r="N502" i="24"/>
  <c r="L10" i="1"/>
  <c r="E83" i="28"/>
  <c r="E21" i="28"/>
  <c r="E13" i="28"/>
  <c r="E167" i="28"/>
  <c r="D259" i="28"/>
  <c r="E184" i="28"/>
  <c r="E144" i="28"/>
  <c r="N428" i="24"/>
  <c r="E316" i="28"/>
  <c r="D371" i="28"/>
  <c r="E363" i="28"/>
  <c r="D421" i="28"/>
  <c r="E92" i="28"/>
  <c r="I6" i="30"/>
  <c r="E315" i="28"/>
  <c r="E417" i="28"/>
  <c r="O45" i="2" l="1"/>
  <c r="M45" i="2" s="1"/>
  <c r="O38" i="2"/>
  <c r="O53" i="2" s="1"/>
  <c r="O56"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<sst xmlns="http://schemas.openxmlformats.org/spreadsheetml/2006/main" count="13513" uniqueCount="3885">
  <si>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</si>
  <si>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</si>
  <si>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</si>
  <si>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</si>
  <si>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</si>
  <si>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</si>
  <si>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</si>
  <si>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</si>
  <si>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</si>
  <si>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</si>
  <si>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</si>
  <si>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</si>
  <si>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</si>
  <si>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</si>
  <si>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</si>
  <si>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</si>
  <si>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</si>
  <si>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</si>
  <si>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</si>
  <si>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</si>
  <si>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</si>
  <si>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</si>
  <si>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</si>
  <si>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</si>
  <si>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</si>
  <si>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</si>
  <si>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</si>
  <si>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</si>
  <si>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</si>
  <si>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</si>
  <si>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</si>
  <si>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</si>
  <si>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</si>
  <si>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</si>
  <si>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</si>
  <si>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</si>
  <si>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</si>
  <si>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</si>
  <si>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</si>
  <si>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</si>
  <si>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</si>
  <si>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</si>
  <si>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</si>
  <si>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</si>
  <si>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</si>
  <si>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</si>
  <si>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</si>
  <si>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</si>
  <si>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</si>
  <si>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</si>
  <si>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</si>
  <si>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</si>
  <si>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</si>
  <si>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</si>
  <si>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</si>
  <si>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</si>
  <si>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</si>
  <si>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</si>
  <si>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</si>
  <si>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</si>
  <si>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</si>
  <si>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</si>
  <si>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</si>
  <si>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</si>
  <si>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</si>
  <si>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</si>
  <si>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</si>
  <si>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</si>
  <si>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</si>
  <si>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</si>
  <si>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</si>
  <si>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</si>
  <si>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</si>
  <si>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</si>
  <si>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</si>
  <si>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</si>
  <si>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</si>
  <si>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</si>
  <si>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</si>
  <si>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</si>
  <si>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</si>
  <si>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</si>
  <si>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</si>
  <si>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</si>
  <si>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</si>
  <si>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</si>
  <si>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</si>
  <si>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</si>
  <si>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</si>
  <si>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</si>
  <si>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</si>
  <si>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</si>
  <si>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</si>
  <si>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</si>
  <si>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</si>
  <si>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</si>
  <si>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</si>
  <si>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</si>
  <si>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</si>
  <si>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</si>
  <si>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</si>
  <si>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</si>
  <si>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</si>
  <si>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</si>
  <si>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</si>
  <si>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</si>
  <si>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</si>
  <si>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</si>
  <si>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</si>
  <si>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</si>
  <si>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</si>
  <si>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</si>
  <si>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</si>
  <si>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</si>
  <si>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</si>
  <si>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</si>
  <si>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</si>
  <si>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</si>
  <si>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</si>
  <si>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</si>
  <si>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</si>
  <si>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</si>
  <si>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</si>
  <si>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</si>
  <si>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</si>
  <si>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</si>
  <si>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</si>
  <si>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</si>
  <si>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</si>
  <si>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</si>
  <si>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</si>
  <si>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</si>
  <si>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</si>
  <si>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</si>
  <si>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</si>
  <si>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</si>
  <si>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</si>
  <si>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</si>
  <si>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</si>
  <si>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</si>
  <si>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</si>
  <si>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</si>
  <si>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</si>
  <si>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</si>
  <si>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</si>
  <si>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</si>
  <si>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</si>
  <si>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</si>
  <si>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</si>
  <si>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</si>
  <si>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</si>
  <si>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</si>
  <si>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</si>
  <si>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</si>
  <si>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</si>
  <si>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</si>
  <si>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</si>
  <si>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</si>
  <si>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</si>
  <si>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</si>
  <si>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</si>
  <si>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</si>
  <si>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</si>
  <si>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</si>
  <si>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</si>
  <si>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</si>
  <si>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</si>
  <si>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</si>
  <si>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</si>
  <si>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</si>
  <si>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</si>
  <si>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</si>
  <si>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</si>
  <si>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</si>
  <si>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</si>
  <si>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</si>
  <si>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</si>
  <si>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</si>
  <si>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</si>
  <si>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</si>
  <si>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</si>
  <si>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</si>
  <si>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</si>
  <si>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</si>
  <si>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</si>
  <si>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</si>
  <si>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</si>
  <si>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</si>
  <si>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</si>
  <si>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</si>
  <si>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</si>
  <si>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</si>
  <si>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</si>
  <si>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</si>
  <si>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</si>
  <si>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</si>
  <si>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</si>
  <si>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</si>
  <si>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</si>
  <si>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</si>
  <si>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</si>
  <si>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</si>
  <si>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</si>
  <si>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</si>
  <si>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</si>
  <si>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</si>
  <si>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</si>
  <si>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</si>
  <si>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</si>
  <si>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</si>
  <si>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</si>
  <si>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</si>
  <si>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</si>
  <si>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</si>
  <si>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</si>
  <si>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</si>
  <si>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</si>
  <si>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</si>
  <si>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</si>
  <si>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</si>
  <si>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</si>
  <si>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</si>
  <si>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</si>
  <si>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</si>
  <si>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</si>
  <si>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</si>
  <si>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</si>
  <si>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</si>
  <si>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</si>
  <si>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</si>
  <si>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</si>
  <si>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</si>
  <si>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</si>
  <si>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</si>
  <si>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</si>
  <si>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</si>
  <si>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</si>
  <si>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</si>
  <si>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</si>
  <si>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</si>
  <si>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</si>
  <si>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</si>
  <si>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</si>
  <si>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</si>
  <si>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</si>
  <si>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</si>
  <si>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</si>
  <si>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</si>
  <si>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</si>
  <si>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</si>
  <si>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</si>
  <si>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</si>
  <si>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</si>
  <si>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</si>
  <si>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</si>
  <si>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</si>
  <si>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</si>
  <si>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</si>
  <si>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</si>
  <si>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</si>
  <si>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</si>
  <si>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</si>
  <si>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</si>
  <si>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</si>
  <si>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</si>
  <si>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</si>
  <si>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</si>
  <si>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</si>
  <si>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</si>
  <si>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</si>
  <si>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</si>
  <si>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</si>
  <si>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</si>
  <si>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</si>
  <si>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</si>
  <si>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</si>
  <si>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</si>
  <si>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</si>
  <si>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</si>
  <si>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</si>
  <si>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</si>
  <si>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</si>
  <si>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</si>
  <si>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</si>
  <si>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</si>
  <si>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</si>
  <si>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</si>
  <si>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</si>
  <si>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</si>
  <si>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</si>
  <si>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</si>
  <si>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</si>
  <si>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</si>
  <si>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</si>
  <si>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</si>
  <si>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</si>
  <si>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</si>
  <si>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</si>
  <si>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</si>
  <si>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</si>
  <si>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</si>
  <si>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</si>
  <si>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</si>
  <si>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</si>
  <si>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</si>
  <si>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</si>
  <si>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</si>
  <si>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</si>
  <si>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</si>
  <si>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</si>
  <si>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</si>
  <si>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</si>
  <si>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</si>
  <si>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</si>
  <si>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</si>
  <si>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</si>
  <si>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</si>
  <si>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</si>
  <si>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</si>
  <si>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</si>
  <si>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</si>
  <si>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</si>
  <si>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</si>
  <si>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</si>
  <si>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</si>
  <si>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</si>
  <si>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</si>
  <si>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</si>
  <si>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</si>
  <si>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</si>
  <si>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</si>
  <si>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</si>
  <si>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</si>
  <si>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</si>
  <si>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</si>
  <si>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</si>
  <si>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</si>
  <si>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</si>
  <si>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</si>
  <si>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</si>
  <si>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</si>
  <si>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</si>
  <si>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</si>
  <si>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</si>
  <si>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</si>
  <si>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</si>
  <si>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</si>
  <si>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</si>
  <si>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</si>
  <si>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</si>
  <si>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</si>
  <si>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</si>
  <si>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</si>
  <si>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</si>
  <si>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</si>
  <si>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</si>
  <si>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</si>
  <si>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</si>
  <si>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</si>
  <si>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</si>
  <si>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</si>
  <si>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</si>
  <si>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</si>
  <si>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</si>
  <si>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</si>
  <si>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</si>
  <si>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</si>
  <si>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</si>
  <si>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</si>
  <si>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</si>
  <si>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</si>
  <si>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</si>
  <si>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</si>
  <si>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</si>
  <si>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</si>
  <si>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</si>
  <si>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</si>
  <si>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</si>
  <si>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</si>
  <si>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</si>
  <si>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</si>
  <si>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</si>
  <si>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</si>
  <si>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</si>
  <si>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</si>
  <si>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</si>
  <si>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</si>
  <si>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</si>
  <si>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</si>
  <si>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</si>
  <si>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</si>
  <si>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</si>
  <si>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</si>
  <si>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</si>
  <si>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</si>
  <si>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</si>
  <si>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</si>
  <si>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</si>
  <si>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</si>
  <si>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</si>
  <si>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</si>
  <si>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</si>
  <si>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</si>
  <si>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</si>
  <si>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</si>
  <si>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</si>
  <si>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</si>
  <si>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</si>
  <si>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</si>
  <si>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</si>
  <si>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</si>
  <si>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</si>
  <si>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</si>
  <si>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</si>
  <si>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</si>
  <si>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</si>
  <si>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</si>
  <si>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</si>
  <si>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</si>
  <si>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</si>
  <si>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</si>
  <si>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</si>
  <si>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</si>
  <si>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</si>
  <si>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</si>
  <si>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</si>
  <si>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</si>
  <si>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</si>
  <si>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</si>
  <si>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</si>
  <si>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</si>
  <si>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</si>
  <si>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</si>
  <si>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</si>
  <si>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</si>
  <si>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</si>
  <si>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</si>
  <si>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</si>
  <si>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</si>
  <si>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</si>
  <si>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</si>
  <si>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</si>
  <si>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</si>
  <si>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</si>
  <si>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</si>
  <si>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</si>
  <si>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</si>
  <si>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</si>
  <si>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</si>
  <si>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</si>
  <si>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</si>
  <si>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</si>
  <si>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</si>
  <si>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</si>
  <si>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</si>
  <si>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</si>
  <si>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</si>
  <si>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</si>
  <si>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</si>
  <si>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</si>
  <si>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</si>
  <si>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</si>
  <si>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</si>
  <si>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</si>
  <si>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</si>
  <si>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</si>
  <si>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</si>
  <si>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</si>
  <si>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</si>
  <si>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</si>
  <si>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</si>
  <si>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</si>
  <si>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</si>
  <si>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</si>
  <si>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</si>
  <si>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</si>
  <si>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</si>
  <si>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</si>
  <si>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</si>
  <si>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</si>
  <si>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</si>
  <si>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</si>
  <si>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</si>
  <si>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</si>
  <si>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</si>
  <si>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</si>
  <si>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</si>
  <si>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</si>
  <si>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</si>
  <si>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</si>
  <si>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</si>
  <si>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</si>
  <si>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</si>
  <si>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</si>
  <si>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</si>
  <si>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</si>
  <si>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</si>
  <si>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</si>
  <si>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</si>
  <si>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</si>
  <si>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</si>
  <si>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</si>
  <si>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</si>
  <si>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</si>
  <si>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</si>
  <si>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</si>
  <si>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</si>
  <si>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</si>
  <si>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</si>
  <si>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</si>
  <si>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</si>
  <si>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</si>
  <si>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</si>
  <si>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</si>
  <si>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</si>
  <si>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</si>
  <si>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</si>
  <si>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</si>
  <si>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</si>
  <si>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</si>
  <si>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</si>
  <si>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</si>
  <si>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</si>
  <si>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</si>
  <si>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</si>
  <si>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</si>
  <si>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</si>
  <si>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</si>
  <si>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</si>
  <si>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</si>
  <si>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</si>
  <si>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</si>
  <si>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</si>
  <si>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</si>
  <si>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</si>
  <si>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</si>
  <si>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</si>
  <si>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</si>
  <si>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</si>
  <si>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</si>
  <si>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</si>
  <si>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</si>
  <si>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</si>
  <si>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</si>
  <si>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</si>
  <si>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</si>
  <si>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</si>
  <si>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</si>
  <si>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</si>
  <si>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</si>
  <si>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</si>
  <si>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</si>
  <si>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</si>
  <si>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</si>
  <si>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</si>
  <si>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</si>
  <si>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</si>
  <si>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</si>
  <si>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</si>
  <si>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</si>
  <si>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</si>
  <si>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</si>
  <si>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</si>
  <si>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</si>
  <si>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</si>
  <si>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</si>
  <si>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</si>
  <si>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</si>
  <si>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</si>
  <si>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</si>
  <si>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</si>
  <si>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</si>
  <si>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</si>
  <si>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</si>
  <si>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</si>
  <si>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</si>
  <si>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</si>
  <si>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</si>
  <si>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</si>
  <si>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</si>
  <si>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</si>
  <si>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</si>
  <si>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</si>
  <si>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</si>
  <si>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</si>
  <si>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</si>
  <si>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</si>
  <si>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</si>
  <si>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</si>
  <si>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</si>
  <si>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</si>
  <si>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</si>
  <si>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</si>
  <si>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</si>
  <si>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</si>
  <si>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</si>
  <si>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</si>
  <si>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</si>
  <si>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</si>
  <si>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</si>
  <si>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</si>
  <si>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</si>
  <si>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</si>
  <si>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</si>
  <si>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</si>
  <si>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</si>
  <si>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</si>
  <si>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</si>
  <si>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</si>
  <si>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</si>
  <si>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</si>
  <si>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</si>
  <si>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</si>
  <si>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</si>
  <si>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</si>
  <si>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</si>
  <si>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</si>
  <si>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</si>
  <si>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</si>
  <si>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</si>
  <si>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</si>
  <si>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</si>
  <si>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</si>
  <si>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</si>
  <si>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</si>
  <si>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</si>
  <si>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</si>
  <si>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</si>
  <si>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</si>
  <si>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</si>
  <si>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</si>
  <si>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</si>
  <si>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</si>
  <si>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</si>
  <si>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</si>
  <si>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</si>
  <si>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</si>
  <si>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</si>
  <si>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</si>
  <si>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</si>
  <si>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</si>
  <si>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</si>
  <si>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</si>
  <si>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</si>
  <si>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</si>
  <si>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</si>
  <si>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</si>
  <si>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</si>
  <si>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</si>
  <si>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</si>
  <si>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</si>
  <si>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</si>
  <si>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</si>
  <si>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</si>
  <si>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</si>
  <si>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</si>
  <si>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</si>
  <si>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</si>
  <si>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</si>
  <si>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</si>
  <si>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</si>
  <si>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</si>
  <si>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</si>
  <si>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</si>
  <si>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</si>
  <si>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</si>
  <si>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</si>
  <si>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</si>
  <si>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</si>
  <si>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</si>
  <si>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</si>
  <si>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</si>
  <si>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</si>
  <si>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</si>
  <si>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</si>
  <si>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</si>
  <si>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</si>
  <si>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</si>
  <si>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</si>
  <si>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</si>
  <si>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</si>
  <si>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</si>
  <si>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</si>
  <si>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</si>
  <si>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</si>
  <si>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</si>
  <si>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</si>
  <si>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</si>
  <si>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</si>
  <si>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</si>
  <si>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</si>
  <si>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</si>
  <si>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</si>
  <si>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</si>
  <si>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</si>
  <si>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</si>
  <si>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</si>
  <si>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</si>
  <si>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</si>
  <si>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</si>
  <si>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</si>
  <si>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</si>
  <si>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</si>
  <si>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</si>
  <si>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</si>
  <si>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</si>
  <si>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</si>
  <si>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</si>
  <si>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</si>
  <si>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</si>
  <si>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</si>
  <si>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</si>
  <si>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</si>
  <si>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</si>
  <si>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</si>
  <si>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</si>
  <si>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</si>
  <si>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</si>
  <si>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</si>
  <si>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</si>
  <si>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</si>
  <si>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</si>
  <si>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</si>
  <si>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</si>
  <si>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</si>
  <si>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</si>
  <si>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</si>
  <si>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</si>
  <si>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</si>
  <si>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</si>
  <si>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</si>
  <si>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</si>
  <si>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</si>
  <si>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</si>
  <si>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</si>
  <si>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</si>
  <si>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</si>
  <si>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</si>
  <si>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</si>
  <si>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</si>
  <si>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</si>
  <si>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</si>
  <si>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</si>
  <si>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</si>
  <si>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</si>
  <si>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</si>
  <si>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</si>
  <si>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</si>
  <si>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</si>
  <si>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</si>
  <si>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</si>
  <si>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</si>
  <si>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</si>
  <si>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</si>
  <si>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</si>
  <si>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</si>
  <si>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</si>
  <si>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</si>
  <si>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</si>
  <si>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</si>
  <si>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</si>
  <si>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</si>
  <si>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</si>
  <si>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</si>
  <si>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</si>
  <si>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</si>
  <si>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</si>
  <si>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</si>
  <si>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</si>
  <si>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</si>
  <si>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</si>
  <si>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</si>
  <si>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</si>
  <si>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</si>
  <si>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</si>
  <si>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</si>
  <si>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</si>
  <si>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</si>
  <si>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</si>
  <si>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</si>
  <si>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</si>
  <si>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</si>
  <si>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</si>
  <si>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</si>
  <si>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</si>
  <si>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</si>
  <si>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</si>
  <si>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</si>
  <si>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</si>
  <si>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</si>
  <si>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</si>
  <si>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</si>
  <si>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</si>
  <si>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</si>
  <si>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</si>
  <si>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</si>
  <si>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</si>
  <si>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</si>
  <si>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</si>
  <si>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</si>
  <si>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</si>
  <si>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</si>
  <si>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</si>
  <si>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</si>
  <si>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</si>
  <si>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</si>
  <si>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</si>
  <si>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</si>
  <si>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</si>
  <si>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</si>
  <si>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</si>
  <si>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</si>
  <si>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</si>
  <si>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</si>
  <si>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</si>
  <si>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</si>
  <si>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</si>
  <si>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</si>
  <si>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</si>
  <si>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</si>
  <si>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</si>
  <si>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</si>
  <si>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</si>
  <si>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</si>
  <si>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</si>
  <si>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</si>
  <si>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</si>
  <si>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</si>
  <si>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</si>
  <si>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</si>
  <si>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</si>
  <si>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</si>
  <si>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</si>
  <si>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</si>
  <si>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</si>
  <si>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</si>
  <si>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</si>
  <si>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</si>
  <si>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</si>
  <si>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</si>
  <si>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</si>
  <si>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</si>
  <si>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</si>
  <si>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</si>
  <si>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</si>
  <si>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</si>
  <si>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</si>
  <si>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</si>
  <si>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</si>
  <si>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</si>
  <si>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</si>
  <si>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</si>
  <si>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</si>
  <si>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</si>
  <si>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</si>
  <si>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</si>
  <si>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</si>
  <si>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</si>
  <si>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</si>
  <si>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</si>
  <si>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</si>
  <si>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</si>
  <si>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</si>
  <si>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</si>
  <si>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</si>
  <si>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</si>
  <si>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</si>
  <si>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</si>
  <si>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</si>
  <si>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</si>
  <si>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</si>
  <si>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</si>
  <si>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</si>
  <si>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</si>
  <si>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</si>
  <si>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</si>
  <si>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</si>
  <si>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</si>
  <si>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</si>
  <si>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</si>
  <si>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</si>
  <si>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</si>
  <si>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</si>
  <si>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</si>
  <si>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</si>
  <si>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</si>
  <si>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</si>
  <si>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</si>
  <si>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</si>
  <si>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</si>
  <si>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</si>
  <si>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</si>
  <si>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</si>
  <si>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</si>
  <si>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</si>
  <si>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</si>
  <si>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</si>
  <si>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</si>
  <si>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</si>
  <si>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</si>
  <si>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</si>
  <si>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</si>
  <si>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</si>
  <si>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</si>
  <si>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</si>
  <si>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</si>
  <si>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</si>
  <si>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</si>
  <si>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</si>
  <si>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</si>
  <si>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</si>
  <si>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</si>
  <si>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</si>
  <si>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</si>
  <si>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</si>
  <si>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</si>
  <si>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</si>
  <si>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</si>
  <si>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</si>
  <si>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</si>
  <si>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</si>
  <si>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</si>
  <si>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</si>
  <si>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</si>
  <si>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</si>
  <si>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</si>
  <si>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</si>
  <si>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</si>
  <si>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</si>
  <si>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</si>
  <si>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</si>
  <si>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</si>
  <si>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</si>
  <si>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</si>
  <si>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</si>
  <si>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</si>
  <si>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</si>
  <si>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</si>
  <si>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</si>
  <si>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</si>
  <si>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</si>
  <si>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</si>
  <si>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</si>
  <si>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</si>
  <si>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</si>
  <si>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</si>
  <si>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</si>
  <si>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</si>
  <si>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</si>
  <si>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</si>
  <si>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</si>
  <si>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</si>
  <si>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</si>
  <si>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</si>
  <si>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</si>
  <si>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</si>
  <si>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</si>
  <si>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</si>
  <si>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</si>
  <si>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</si>
  <si>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</si>
  <si>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</si>
  <si>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</si>
  <si>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</si>
  <si>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</si>
  <si>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</si>
  <si>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</si>
  <si>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</si>
  <si>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</si>
  <si>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</si>
  <si>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</si>
  <si>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</si>
  <si>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</si>
  <si>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</si>
  <si>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</si>
  <si>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</si>
  <si>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</si>
  <si>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</si>
  <si>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</si>
  <si>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</si>
  <si>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</si>
  <si>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</si>
  <si>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</si>
  <si>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</si>
  <si>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</si>
  <si>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</si>
  <si>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</si>
  <si>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</si>
  <si>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</si>
  <si>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</si>
  <si>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</si>
  <si>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</si>
  <si>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</si>
  <si>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</si>
  <si>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</si>
  <si>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</si>
  <si>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</si>
  <si>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</si>
  <si>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</si>
  <si>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</si>
  <si>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</si>
  <si>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</si>
  <si>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</si>
  <si>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</si>
  <si>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</si>
  <si>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</si>
  <si>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</si>
  <si>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</si>
  <si>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</si>
  <si>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</si>
  <si>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</si>
  <si>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</si>
  <si>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</si>
  <si>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</si>
  <si>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</si>
  <si>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</si>
  <si>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</si>
  <si>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</si>
  <si>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</si>
  <si>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</si>
  <si>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</si>
  <si>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</si>
  <si>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</si>
  <si>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</si>
  <si>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</si>
  <si>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</si>
  <si>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</si>
  <si>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</si>
  <si>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</si>
  <si>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</si>
  <si>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</si>
  <si>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</si>
  <si>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</si>
  <si>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</si>
  <si>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</si>
  <si>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</si>
  <si>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</si>
  <si>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</si>
  <si>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</si>
  <si>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</si>
  <si>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</si>
  <si>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</si>
  <si>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</si>
  <si>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</si>
  <si>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</si>
  <si>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</si>
  <si>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</si>
  <si>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</si>
  <si>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</si>
  <si>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</si>
  <si>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</si>
  <si>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</si>
  <si>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</si>
  <si>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</si>
  <si>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</si>
  <si>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</si>
  <si>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</si>
  <si>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</si>
  <si>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</si>
  <si>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</si>
  <si>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</si>
  <si>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</si>
  <si>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</si>
  <si>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</si>
  <si>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</si>
  <si>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</si>
  <si>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</si>
  <si>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</si>
  <si>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</si>
  <si>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</si>
  <si>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</si>
  <si>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</si>
  <si>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</si>
  <si>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</si>
  <si>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</si>
  <si>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</si>
  <si>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</si>
  <si>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</si>
  <si>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</si>
  <si>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</si>
  <si>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</si>
  <si>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</si>
  <si>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</si>
  <si>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</si>
  <si>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</si>
  <si>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</si>
  <si>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</si>
  <si>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</si>
  <si>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</si>
  <si>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</si>
  <si>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</si>
  <si>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</si>
  <si>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</si>
  <si>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</si>
  <si>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</si>
  <si>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</si>
  <si>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</si>
  <si>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</si>
  <si>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</si>
  <si>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</si>
  <si>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</si>
  <si>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</si>
  <si>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</si>
  <si>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</si>
  <si>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</si>
  <si>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</si>
  <si>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</si>
  <si>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</si>
  <si>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</si>
  <si>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</si>
  <si>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</si>
  <si>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</si>
  <si>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</si>
  <si>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</si>
  <si>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</si>
  <si>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</si>
  <si>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</si>
  <si>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</si>
  <si>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</si>
  <si>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</si>
  <si>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</si>
  <si>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</si>
  <si>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</si>
  <si>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</si>
  <si>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</si>
  <si>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</si>
  <si>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</si>
  <si>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</si>
  <si>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</si>
  <si>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</si>
  <si>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</si>
  <si>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</si>
  <si>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</si>
  <si>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</si>
  <si>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</si>
  <si>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</si>
  <si>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</si>
  <si>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</si>
  <si>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</si>
  <si>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</si>
  <si>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</si>
  <si>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</si>
  <si>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</si>
  <si>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</si>
  <si>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</si>
  <si>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</si>
  <si>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</si>
  <si>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</si>
  <si>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</si>
  <si>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</si>
  <si>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</si>
  <si>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</si>
  <si>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</si>
  <si>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</si>
  <si>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</si>
  <si>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</si>
  <si>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</si>
  <si>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</si>
  <si>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</si>
  <si>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</si>
  <si>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</si>
  <si>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</si>
  <si>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</si>
  <si>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</si>
  <si>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</si>
  <si>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</si>
  <si>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</si>
  <si>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</si>
  <si>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</si>
  <si>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</si>
  <si>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</si>
  <si>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</si>
  <si>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</si>
  <si>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</si>
  <si>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</si>
  <si>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</si>
  <si>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</si>
  <si>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</si>
  <si>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</si>
  <si>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</si>
  <si>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</si>
  <si>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</si>
  <si>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</si>
  <si>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</si>
  <si>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</si>
  <si>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</si>
  <si>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</si>
  <si>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</si>
  <si>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</si>
  <si>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</si>
  <si>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</si>
  <si>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</si>
  <si>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</si>
  <si>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</si>
  <si>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</si>
  <si>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</si>
  <si>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</si>
  <si>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</si>
  <si>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</si>
  <si>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</si>
  <si>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</si>
  <si>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</si>
  <si>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</si>
  <si>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</si>
  <si>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</si>
  <si>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</si>
  <si>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</si>
  <si>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</si>
  <si>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</si>
  <si>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</si>
  <si>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</si>
  <si>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</si>
  <si>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</si>
  <si>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</si>
  <si>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</si>
  <si>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</si>
  <si>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</si>
  <si>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</si>
  <si>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</si>
  <si>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</si>
  <si>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</si>
  <si>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</si>
  <si>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</si>
  <si>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</si>
  <si>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</si>
  <si>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</si>
  <si>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</si>
  <si>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</si>
  <si>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</si>
  <si>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</si>
  <si>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</si>
  <si>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</si>
  <si>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</si>
  <si>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</si>
  <si>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</si>
  <si>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</si>
  <si>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</si>
  <si>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</si>
  <si>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</si>
  <si>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</si>
  <si>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</si>
  <si>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</si>
  <si>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</si>
  <si>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</si>
  <si>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</si>
  <si>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</si>
  <si>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</si>
  <si>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</si>
  <si>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</si>
  <si>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</si>
  <si>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</si>
  <si>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</si>
  <si>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</si>
  <si>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</si>
  <si>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</si>
  <si>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</si>
  <si>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</si>
  <si>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</si>
  <si>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</si>
  <si>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</si>
  <si>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</si>
  <si>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</si>
  <si>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</si>
  <si>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</si>
  <si>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</si>
  <si>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</si>
  <si>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</si>
  <si>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</si>
  <si>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</si>
  <si>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</si>
  <si>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</si>
  <si>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</si>
  <si>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</si>
  <si>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</si>
  <si>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</si>
  <si>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</si>
  <si>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</si>
  <si>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</si>
  <si>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</si>
  <si>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</si>
  <si>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</si>
  <si>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</si>
  <si>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</si>
  <si>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</si>
  <si>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</si>
  <si>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</si>
  <si>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</si>
  <si>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</si>
  <si>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</si>
  <si>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</si>
  <si>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</si>
  <si>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</si>
  <si>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</si>
  <si>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</si>
  <si>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</si>
  <si>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</si>
  <si>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</si>
  <si>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</si>
  <si>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</si>
  <si>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</si>
  <si>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</si>
  <si>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</si>
  <si>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</si>
  <si>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</si>
  <si>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</si>
  <si>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</si>
  <si>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</si>
  <si>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</si>
  <si>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</si>
  <si>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</si>
  <si>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</si>
  <si>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</si>
  <si>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</si>
  <si>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</si>
  <si>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</si>
  <si>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</si>
  <si>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</si>
  <si>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</si>
  <si>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</si>
  <si>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</si>
  <si>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</si>
  <si>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</si>
  <si>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</si>
  <si>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</si>
  <si>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</si>
  <si>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</si>
  <si>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</si>
  <si>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</si>
  <si>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</si>
  <si>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</si>
  <si>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</si>
  <si>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</si>
  <si>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</si>
  <si>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</si>
  <si>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</si>
  <si>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</si>
  <si>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</si>
  <si>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</si>
  <si>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</si>
  <si>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</si>
  <si>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</si>
  <si>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</si>
  <si>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</si>
  <si>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</si>
  <si>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</si>
  <si>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</si>
  <si>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</si>
  <si>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</si>
  <si>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</si>
  <si>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</si>
  <si>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</si>
  <si>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</si>
  <si>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</si>
  <si>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</si>
  <si>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</si>
  <si>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</si>
  <si>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</si>
  <si>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</si>
  <si>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</si>
  <si>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</si>
  <si>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</si>
  <si>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</si>
  <si>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</si>
  <si>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</si>
  <si>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</si>
  <si>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</si>
  <si>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</si>
  <si>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</si>
  <si>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</si>
  <si>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</si>
  <si>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</si>
  <si>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</si>
  <si>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</si>
  <si>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</si>
  <si>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</si>
  <si>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</si>
  <si>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</si>
  <si>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</si>
  <si>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</si>
  <si>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</si>
  <si>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</si>
  <si>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</si>
  <si>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</si>
  <si>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</si>
  <si>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</si>
  <si>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</si>
  <si>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</si>
  <si>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</si>
  <si>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</si>
  <si>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</si>
  <si>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</si>
  <si>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</si>
  <si>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</si>
  <si>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</si>
  <si>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</si>
  <si>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</si>
  <si>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</si>
  <si>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</si>
  <si>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</si>
  <si>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</si>
  <si>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</si>
  <si>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</si>
  <si>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</si>
  <si>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</si>
  <si>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</si>
  <si>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</si>
  <si>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</si>
  <si>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</si>
  <si>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</si>
  <si>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</si>
  <si>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</si>
  <si>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</si>
  <si>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</si>
  <si>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</si>
  <si>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</si>
  <si>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</si>
  <si>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</si>
  <si>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</si>
  <si>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</si>
  <si>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</si>
  <si>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</si>
  <si>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</si>
  <si>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</si>
  <si>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</si>
  <si>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</si>
  <si>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</si>
  <si>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</si>
  <si>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</si>
  <si>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</si>
  <si>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</si>
  <si>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</si>
  <si>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</si>
  <si>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</si>
  <si>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</si>
  <si>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</si>
  <si>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</si>
  <si>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</si>
  <si>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</si>
  <si>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</si>
  <si>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</si>
  <si>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</si>
  <si>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</si>
  <si>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</si>
  <si>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</si>
  <si>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</si>
  <si>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</si>
  <si>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</si>
  <si>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</si>
  <si>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</si>
  <si>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</si>
  <si>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</si>
  <si>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</si>
  <si>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</si>
  <si>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</si>
  <si>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</si>
  <si>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</si>
  <si>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</si>
  <si>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</si>
  <si>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</si>
  <si>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</si>
  <si>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</si>
  <si>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</si>
  <si>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</si>
  <si>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</si>
  <si>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</si>
  <si>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</si>
  <si>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</si>
  <si>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</si>
  <si>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</si>
  <si>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</si>
  <si>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</si>
  <si>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</si>
  <si>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</si>
  <si>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</si>
  <si>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</si>
  <si>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</si>
  <si>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</si>
  <si>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</si>
  <si>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</si>
  <si>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</si>
  <si>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</si>
  <si>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</si>
  <si>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</si>
  <si>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</si>
  <si>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</si>
  <si>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</si>
  <si>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</si>
  <si>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</si>
  <si>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</si>
  <si>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</si>
  <si>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</si>
  <si>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</si>
  <si>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</si>
  <si>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</si>
  <si>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</si>
  <si>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</si>
  <si>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</si>
  <si>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</si>
  <si>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</si>
  <si>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</si>
  <si>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</si>
  <si>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</si>
  <si>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</si>
  <si>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</si>
  <si>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</si>
  <si>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</si>
  <si>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</si>
  <si>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</si>
  <si>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</si>
  <si>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</si>
  <si>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</si>
  <si>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</si>
  <si>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</si>
  <si>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</si>
  <si>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</si>
  <si>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</si>
  <si>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</si>
  <si>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</si>
  <si>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</si>
  <si>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</si>
  <si>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</si>
  <si>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</si>
  <si>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</si>
  <si>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</si>
  <si>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</si>
  <si>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</si>
  <si>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</si>
  <si>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</si>
  <si>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</si>
  <si>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</si>
  <si>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</si>
  <si>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</si>
  <si>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</si>
  <si>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</si>
  <si>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</si>
  <si>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</si>
  <si>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</si>
  <si>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</si>
  <si>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</si>
  <si>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</si>
  <si>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</si>
  <si>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</si>
  <si>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</si>
  <si>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</si>
  <si>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</si>
  <si>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</si>
  <si>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</si>
  <si>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</si>
  <si>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</si>
  <si>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</si>
  <si>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</si>
  <si>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</si>
  <si>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</si>
  <si>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</si>
  <si>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</si>
  <si>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</si>
  <si>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</si>
  <si>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</si>
  <si>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</si>
  <si>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</si>
  <si>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</si>
  <si>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</si>
  <si>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</si>
  <si>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</si>
  <si>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</si>
  <si>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</si>
  <si>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</si>
  <si>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</si>
  <si>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</si>
  <si>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</si>
  <si>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</si>
  <si>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</si>
  <si>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</si>
  <si>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</si>
  <si>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</si>
  <si>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</si>
  <si>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</si>
  <si>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</si>
  <si>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</si>
  <si>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</si>
  <si>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</si>
  <si>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</si>
  <si>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</si>
  <si>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</si>
  <si>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</si>
  <si>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</si>
  <si>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</si>
  <si>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</si>
  <si>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</si>
  <si>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</si>
  <si>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</si>
  <si>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</si>
  <si>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</si>
  <si>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</si>
  <si>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</si>
  <si>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</si>
  <si>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</si>
  <si>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</si>
  <si>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</si>
  <si>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</si>
  <si>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</si>
  <si>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</si>
  <si>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</si>
  <si>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</si>
  <si>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</si>
  <si>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</si>
  <si>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</si>
  <si>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</si>
  <si>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</si>
  <si>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</si>
  <si>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</si>
  <si>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</si>
  <si>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</si>
  <si>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</si>
  <si>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</si>
  <si>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</si>
  <si>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</si>
  <si>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</si>
  <si>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</si>
  <si>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</si>
  <si>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</si>
  <si>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</si>
  <si>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</si>
  <si>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</si>
  <si>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</si>
  <si>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</si>
  <si>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</si>
  <si>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</si>
  <si>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</si>
  <si>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</si>
  <si>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</si>
  <si>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</si>
  <si>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</si>
  <si>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</si>
  <si>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</si>
  <si>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</si>
  <si>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</si>
  <si>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</si>
  <si>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</si>
  <si>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</si>
  <si>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</si>
  <si>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</si>
  <si>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</si>
  <si>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</si>
  <si>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</si>
  <si>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</si>
  <si>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</si>
  <si>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</si>
  <si>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</si>
  <si>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</si>
  <si>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</si>
  <si>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</si>
  <si>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</si>
  <si>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</si>
  <si>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</si>
  <si>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</si>
  <si>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</si>
  <si>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</si>
  <si>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</si>
  <si>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</si>
  <si>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</si>
  <si>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</si>
  <si>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</si>
  <si>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</si>
  <si>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</si>
  <si>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</si>
  <si>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</si>
  <si>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</si>
  <si>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</si>
  <si>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</si>
  <si>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</si>
  <si>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</si>
  <si>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</si>
  <si>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</si>
  <si>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</si>
  <si>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</si>
  <si>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</si>
  <si>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</si>
  <si>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</si>
  <si>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</si>
  <si>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</si>
  <si>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</si>
  <si>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</si>
  <si>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</si>
  <si>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</si>
  <si>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</si>
  <si>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</si>
  <si>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</si>
  <si>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</si>
  <si>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</si>
  <si>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</si>
  <si>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</si>
  <si>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</si>
  <si>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</si>
  <si>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</si>
  <si>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</si>
  <si>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</si>
  <si>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</si>
  <si>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</si>
  <si>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</si>
  <si>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</si>
  <si>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</si>
  <si>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</si>
  <si>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</si>
  <si>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</si>
  <si>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</si>
  <si>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</si>
  <si>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</si>
  <si>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</si>
  <si>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</si>
  <si>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</si>
  <si>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</si>
  <si>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</si>
  <si>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</si>
  <si>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</si>
  <si>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</si>
  <si>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</si>
  <si>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</si>
  <si>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</si>
  <si>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</si>
  <si>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</si>
  <si>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</si>
  <si>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</si>
  <si>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</si>
  <si>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</si>
  <si>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</si>
  <si>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</si>
  <si>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</si>
  <si>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</si>
  <si>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</si>
  <si>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</si>
  <si>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</si>
  <si>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</si>
  <si>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</si>
  <si>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</si>
  <si>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</si>
  <si>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</si>
  <si>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</si>
  <si>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</si>
  <si>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</si>
  <si>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</si>
  <si>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</si>
  <si>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</si>
  <si>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</si>
  <si>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</si>
  <si>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</si>
  <si>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</si>
  <si>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</si>
  <si>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</si>
  <si>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</si>
  <si>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</si>
  <si>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</si>
  <si>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</si>
  <si>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</si>
  <si>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</si>
  <si>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</si>
  <si>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</si>
  <si>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</si>
  <si>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</si>
  <si>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</si>
  <si>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</si>
  <si>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</si>
  <si>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</si>
  <si>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</si>
  <si>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</si>
  <si>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</si>
  <si>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</si>
  <si>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</si>
  <si>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</si>
  <si>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</si>
  <si>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</si>
  <si>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</si>
  <si>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</si>
  <si>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</si>
  <si>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</si>
  <si>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</si>
  <si>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</si>
  <si>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</si>
  <si>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</si>
  <si>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</si>
  <si>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</si>
  <si>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</si>
  <si>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</si>
  <si>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</si>
  <si>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</si>
  <si>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</si>
  <si>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</si>
  <si>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</si>
  <si>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</si>
  <si>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</si>
  <si>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</si>
  <si>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</si>
  <si>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</si>
  <si>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</si>
  <si>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</si>
  <si>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</si>
  <si>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</si>
  <si>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</si>
  <si>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</si>
  <si>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</si>
  <si>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</si>
  <si>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</si>
  <si>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</si>
  <si>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</si>
  <si>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</si>
  <si>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</si>
  <si>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</si>
  <si>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</si>
  <si>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</si>
  <si>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</si>
  <si>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</si>
  <si>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</si>
  <si>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</si>
  <si>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</si>
  <si>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</si>
  <si>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</si>
  <si>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</si>
  <si>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</si>
  <si>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</si>
  <si>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</si>
  <si>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</si>
  <si>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</si>
  <si>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</si>
  <si>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</si>
  <si>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</si>
  <si>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</si>
  <si>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</si>
  <si>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</si>
  <si>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</si>
  <si>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</si>
  <si>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</si>
  <si>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</si>
  <si>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</si>
  <si>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</si>
  <si>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</si>
  <si>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</si>
  <si>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</si>
  <si>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</si>
  <si>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</si>
  <si>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</si>
  <si>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</si>
  <si>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</si>
  <si>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</si>
  <si>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</si>
  <si>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</si>
  <si>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</si>
  <si>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</si>
  <si>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</si>
  <si>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</si>
  <si>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</si>
  <si>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</si>
  <si>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</si>
  <si>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</si>
  <si>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</si>
  <si>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</si>
  <si>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</si>
  <si>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</si>
  <si>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</si>
  <si>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</si>
  <si>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</si>
  <si>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</si>
  <si>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</si>
  <si>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</si>
  <si>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</si>
  <si>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</si>
  <si>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</si>
  <si>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</si>
  <si>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</si>
  <si>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</si>
  <si>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</si>
  <si>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</si>
  <si>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</si>
  <si>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</si>
  <si>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</si>
  <si>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</si>
  <si>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</si>
  <si>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</si>
  <si>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</si>
  <si>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</si>
  <si>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</si>
  <si>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</si>
  <si>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</si>
  <si>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</si>
  <si>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</si>
  <si>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</si>
  <si>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</si>
  <si>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</si>
  <si>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</si>
  <si>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</si>
  <si>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</si>
  <si>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</si>
  <si>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</si>
  <si>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</si>
  <si>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</si>
  <si>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</si>
  <si>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</si>
  <si>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</si>
  <si>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</si>
  <si>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</si>
  <si>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</si>
  <si>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</si>
  <si>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</si>
  <si>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</si>
  <si>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</si>
  <si>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</si>
  <si>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</si>
  <si>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</si>
  <si>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</si>
  <si>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</si>
  <si>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</si>
  <si>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</si>
  <si>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</si>
  <si>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</si>
  <si>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</si>
  <si>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</si>
  <si>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</si>
  <si>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</si>
  <si>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</si>
  <si>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</si>
  <si>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</si>
  <si>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</si>
  <si>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</si>
  <si>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</si>
  <si>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</si>
  <si>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</si>
  <si>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</si>
  <si>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</si>
  <si>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</si>
  <si>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</si>
  <si>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</si>
  <si>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</si>
  <si>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</si>
  <si>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</si>
  <si>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</si>
  <si>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</si>
  <si>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</si>
  <si>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</si>
  <si>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</si>
  <si>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</si>
  <si>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</si>
  <si>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</si>
  <si>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</si>
  <si>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</si>
  <si>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</si>
  <si>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</si>
  <si>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</si>
  <si>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</si>
  <si>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</si>
  <si>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</si>
  <si>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</si>
  <si>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</si>
  <si>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</si>
  <si>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</si>
  <si>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</si>
  <si>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</si>
  <si>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</si>
  <si>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</si>
  <si>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</si>
  <si>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</si>
  <si>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</si>
  <si>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</si>
  <si>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</si>
  <si>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</si>
  <si>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</si>
  <si>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</si>
  <si>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</si>
  <si>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</si>
  <si>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</si>
  <si>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</si>
  <si>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</si>
  <si>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</si>
  <si>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</si>
  <si>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</si>
  <si>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</si>
  <si>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</si>
  <si>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</si>
  <si>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</si>
  <si>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</si>
  <si>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</si>
  <si>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</si>
  <si>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</si>
  <si>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</si>
  <si>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</si>
  <si>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</si>
  <si>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</si>
  <si>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</si>
  <si>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</si>
  <si>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</si>
  <si>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</si>
  <si>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</si>
  <si>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</si>
  <si>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</si>
  <si>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</si>
  <si>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</si>
  <si>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</si>
  <si>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</si>
  <si>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</si>
  <si>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</si>
  <si>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</si>
  <si>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</si>
  <si>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</si>
  <si>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</si>
  <si>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</si>
  <si>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</si>
  <si>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</si>
  <si>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</si>
  <si>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</si>
  <si>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</si>
  <si>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</si>
  <si>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</si>
  <si>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</si>
  <si>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</si>
  <si>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</si>
  <si>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</si>
  <si>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</si>
  <si>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</si>
  <si>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</si>
  <si>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</si>
  <si>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</si>
  <si>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</si>
  <si>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</si>
  <si>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</si>
  <si>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</si>
  <si>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</si>
  <si>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</si>
  <si>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</si>
  <si>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</si>
  <si>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</si>
  <si>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</si>
  <si>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</si>
  <si>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</si>
  <si>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</si>
  <si>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</si>
  <si>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</si>
  <si>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</si>
  <si>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</si>
  <si>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</si>
  <si>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</si>
  <si>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</si>
  <si>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</si>
  <si>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</si>
  <si>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</si>
  <si>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</si>
  <si>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</si>
  <si>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</si>
  <si>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</si>
  <si>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</si>
  <si>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</si>
  <si>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</si>
  <si>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</si>
  <si>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</si>
  <si>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</si>
  <si>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</si>
  <si>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</si>
  <si>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</si>
  <si>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</si>
  <si>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</si>
  <si>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</si>
  <si>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</si>
  <si>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</si>
  <si>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</si>
  <si>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</si>
  <si>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</si>
  <si>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</si>
  <si>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</si>
  <si>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</si>
  <si>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</si>
  <si>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</si>
  <si>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</si>
  <si>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</si>
  <si>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</si>
  <si>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</si>
  <si>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</si>
  <si>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</si>
  <si>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</si>
  <si>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</si>
  <si>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</si>
  <si>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</si>
  <si>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</si>
  <si>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</si>
  <si>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</si>
  <si>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</si>
  <si>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</si>
  <si>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</si>
  <si>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</si>
  <si>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</si>
  <si>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</si>
  <si>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</si>
  <si>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</si>
  <si>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</si>
  <si>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</si>
  <si>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</si>
  <si>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</si>
  <si>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</si>
  <si>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</si>
  <si>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</si>
  <si>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</si>
  <si>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</si>
  <si>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</si>
  <si>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</si>
  <si>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</si>
  <si>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</si>
  <si>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</si>
  <si>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</si>
  <si>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</si>
  <si>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</si>
  <si>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</si>
  <si>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</si>
  <si>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</si>
  <si>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</si>
  <si>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</si>
  <si>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</si>
  <si>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</si>
  <si>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</si>
  <si>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</si>
  <si>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</si>
  <si>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</si>
  <si>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</si>
  <si>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</si>
  <si>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</si>
  <si>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</si>
  <si>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</si>
  <si>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</si>
  <si>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</si>
  <si>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</si>
  <si>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</si>
  <si>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</si>
  <si>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</si>
  <si>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</si>
  <si>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</si>
  <si>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</si>
  <si>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</si>
  <si>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</si>
  <si>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</si>
  <si>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</si>
  <si>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</si>
  <si>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</si>
  <si>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</si>
  <si>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</si>
  <si>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</si>
  <si>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</si>
  <si>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</si>
  <si>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</si>
  <si>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</si>
  <si>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</si>
  <si>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</si>
  <si>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</si>
  <si>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</si>
  <si>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</si>
  <si>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</si>
  <si>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</si>
  <si>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</si>
  <si>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</si>
  <si>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</si>
  <si>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</si>
  <si>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</si>
  <si>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</si>
  <si>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</si>
  <si>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</si>
  <si>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</si>
  <si>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</si>
  <si>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</si>
  <si>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</si>
  <si>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</si>
  <si>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</si>
  <si>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</si>
  <si>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</si>
  <si>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</si>
  <si>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</si>
  <si>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</si>
  <si>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</si>
  <si>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</si>
  <si>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</si>
  <si>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</si>
  <si>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</si>
  <si>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</si>
  <si>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</si>
  <si>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</si>
  <si>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</si>
  <si>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</si>
  <si>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</si>
  <si>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</si>
  <si>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</si>
  <si>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</si>
  <si>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</si>
  <si>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</si>
  <si>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</si>
  <si>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</si>
  <si>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</si>
  <si>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</si>
  <si>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</si>
  <si>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</si>
  <si>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</si>
  <si>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</si>
  <si>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</si>
  <si>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</si>
  <si>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</si>
  <si>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</si>
  <si>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</si>
  <si>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</si>
  <si>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</si>
  <si>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</si>
  <si>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</si>
  <si>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</si>
  <si>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</si>
  <si>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</si>
  <si>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</si>
  <si>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</si>
  <si>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</si>
  <si>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</si>
  <si>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</si>
  <si>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</si>
  <si>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</si>
  <si>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</si>
  <si>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</si>
  <si>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</si>
  <si>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</si>
  <si>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</si>
  <si>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</si>
  <si>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</si>
  <si>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</si>
  <si>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</si>
  <si>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</si>
  <si>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</si>
  <si>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</si>
  <si>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</si>
  <si>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</si>
  <si>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</si>
  <si>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</si>
  <si>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</si>
  <si>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</si>
  <si>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</si>
  <si>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</si>
  <si>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</si>
  <si>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</si>
  <si>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</si>
  <si>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</si>
  <si>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</si>
  <si>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</si>
  <si>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</si>
  <si>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</si>
  <si>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</si>
  <si>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</si>
  <si>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</si>
  <si>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</si>
  <si>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</si>
  <si>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</si>
  <si>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</si>
  <si>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</si>
  <si>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</si>
  <si>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</si>
  <si>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</si>
  <si>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</si>
  <si>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</si>
  <si>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</si>
  <si>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</si>
  <si>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</si>
  <si>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</si>
  <si>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</si>
  <si>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</si>
  <si>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</si>
  <si>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</si>
  <si>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</si>
  <si>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</si>
  <si>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</si>
  <si>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</si>
  <si>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</si>
  <si>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</si>
  <si>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</si>
  <si>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</si>
  <si>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</si>
  <si>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</si>
  <si>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</si>
  <si>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</si>
  <si>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</si>
  <si>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</si>
  <si>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</si>
  <si>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</si>
  <si>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</si>
  <si>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</si>
  <si>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</si>
  <si>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</si>
  <si>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</si>
  <si>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</si>
  <si>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</si>
  <si>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</si>
  <si>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</si>
  <si>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</si>
  <si>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</si>
  <si>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</si>
  <si>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</si>
  <si>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</si>
  <si>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</si>
  <si>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</si>
  <si>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</si>
  <si>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</si>
  <si>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</si>
  <si>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</si>
  <si>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</si>
  <si>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</si>
  <si>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</si>
  <si>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</si>
  <si>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</si>
  <si>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</si>
  <si>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</si>
  <si>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</si>
  <si>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</si>
  <si>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</si>
  <si>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</si>
  <si>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</si>
  <si>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</si>
  <si>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</si>
  <si>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</si>
  <si>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</si>
  <si>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</si>
  <si>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</si>
  <si>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</si>
  <si>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</si>
  <si>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</si>
  <si>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</si>
  <si>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</si>
  <si>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</si>
  <si>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</si>
  <si>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</si>
  <si>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</si>
  <si>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</si>
  <si>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</si>
  <si>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</si>
  <si>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</si>
  <si>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</si>
  <si>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</si>
  <si>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</si>
  <si>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</si>
  <si>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</si>
  <si>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</si>
  <si>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</si>
  <si>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</si>
  <si>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</si>
  <si>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</si>
  <si>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</si>
  <si>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</si>
  <si>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</si>
  <si>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</si>
  <si>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</si>
  <si>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</si>
  <si>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</si>
  <si>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</si>
  <si>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</si>
  <si>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</si>
  <si>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</si>
  <si>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</si>
  <si>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</si>
  <si>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</si>
  <si>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</si>
  <si>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</si>
  <si>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</si>
  <si>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</si>
  <si>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</si>
  <si>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</si>
  <si>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</si>
  <si>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</si>
  <si>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</si>
  <si>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</si>
  <si>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</si>
  <si>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</si>
  <si>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</si>
  <si>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</si>
  <si>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</si>
  <si>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</si>
  <si>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</si>
  <si>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</si>
  <si>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</si>
  <si>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</si>
  <si>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</si>
  <si>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</si>
  <si>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</si>
  <si>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</si>
  <si>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</si>
  <si>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</si>
  <si>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</si>
  <si>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</si>
  <si>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</si>
  <si>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</si>
  <si>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</si>
  <si>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</si>
  <si>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</si>
  <si>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</si>
  <si>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</si>
  <si>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</si>
  <si>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</si>
  <si>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</si>
  <si>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</si>
  <si>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</si>
  <si>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</si>
  <si>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</si>
  <si>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</si>
  <si>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</si>
  <si>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</si>
  <si>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</si>
  <si>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</si>
  <si>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</si>
  <si>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</si>
  <si>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</si>
  <si>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</si>
  <si>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</si>
  <si>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</si>
  <si>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</si>
  <si>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</si>
  <si>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</si>
  <si>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</si>
  <si>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</si>
  <si>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</si>
  <si>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</si>
  <si>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</si>
  <si>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</si>
  <si>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</si>
  <si>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</si>
  <si>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</si>
  <si>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</si>
  <si>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</si>
  <si>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</si>
  <si>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</si>
  <si>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</si>
  <si>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</si>
  <si>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</si>
  <si>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</si>
  <si>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</si>
  <si>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</si>
  <si>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</si>
  <si>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</si>
  <si>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</si>
  <si>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</si>
  <si>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</si>
  <si>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</si>
  <si>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</si>
  <si>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</si>
  <si>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</si>
  <si>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</si>
  <si>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</si>
  <si>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</si>
  <si>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</si>
  <si>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</si>
  <si>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</si>
  <si>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</si>
  <si>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</si>
  <si>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</si>
  <si>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</si>
  <si>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</si>
  <si>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</si>
  <si>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</si>
  <si>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</si>
  <si>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</si>
  <si>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</si>
  <si>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</si>
  <si>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</si>
  <si>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</si>
  <si>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</si>
  <si>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</si>
  <si>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</si>
  <si>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</si>
  <si>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</si>
  <si>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</si>
  <si>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</si>
  <si>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</si>
  <si>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</si>
  <si>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</si>
  <si>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</si>
  <si>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</si>
  <si>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</si>
  <si>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</si>
  <si>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</si>
  <si>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</si>
  <si>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</si>
  <si>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</si>
  <si>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</si>
  <si>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</si>
  <si>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</si>
  <si>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</si>
  <si>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</si>
  <si>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</si>
  <si>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</si>
  <si>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</si>
  <si>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</si>
  <si>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</si>
  <si>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</si>
  <si>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</si>
  <si>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</si>
  <si>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</si>
  <si>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</si>
  <si>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</si>
  <si>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</si>
  <si>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</si>
  <si>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</si>
  <si>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</si>
  <si>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</si>
  <si>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</si>
  <si>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</si>
  <si>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</si>
  <si>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</si>
  <si>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</si>
  <si>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</si>
  <si>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</si>
  <si>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</si>
  <si>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</si>
  <si>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</si>
  <si>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</si>
  <si>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</si>
  <si>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</si>
  <si>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</si>
  <si>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</si>
  <si>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</si>
  <si>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</si>
  <si>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</si>
  <si>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</si>
  <si>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</si>
  <si>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</si>
  <si>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</si>
  <si>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</si>
  <si>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</si>
  <si>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</si>
  <si>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</si>
  <si>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</si>
  <si>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</si>
  <si>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</si>
  <si>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</si>
  <si>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</si>
  <si>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</si>
  <si>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</si>
  <si>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</si>
  <si>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</si>
  <si>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</si>
  <si>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</si>
  <si>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</si>
  <si>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</si>
  <si>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</si>
  <si>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</si>
  <si>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</si>
  <si>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</si>
  <si>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</si>
  <si>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</si>
  <si>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</si>
  <si>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</si>
  <si>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</si>
  <si>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</si>
  <si>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</si>
  <si>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</si>
  <si>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</si>
  <si>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</si>
  <si>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</si>
  <si>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</si>
  <si>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</si>
  <si>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</si>
  <si>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</si>
  <si>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</si>
  <si>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</si>
  <si>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</si>
  <si>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</si>
  <si>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</si>
  <si>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</si>
  <si>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</si>
  <si>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</si>
  <si>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</si>
  <si>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</si>
  <si>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</si>
  <si>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</si>
  <si>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</si>
  <si>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</si>
  <si>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</si>
  <si>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</si>
  <si>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</si>
  <si>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</si>
  <si>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</si>
  <si>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</si>
  <si>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</si>
  <si>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</si>
  <si>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</si>
  <si>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</si>
  <si>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</si>
  <si>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</si>
  <si>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</si>
  <si>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</si>
  <si>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</si>
  <si>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</si>
  <si>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</si>
  <si>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</si>
  <si>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</si>
  <si>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</si>
  <si>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</si>
  <si>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</si>
  <si>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</si>
  <si>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</si>
  <si>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</si>
  <si>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</si>
  <si>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</si>
  <si>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</si>
  <si>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</si>
  <si>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</si>
  <si>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</si>
  <si>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</si>
  <si>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</si>
  <si>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</si>
  <si>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</si>
  <si>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</si>
  <si>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</si>
  <si>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</si>
  <si>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</si>
  <si>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</si>
  <si>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</si>
  <si>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</si>
  <si>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</si>
  <si>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</si>
  <si>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</si>
  <si>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</si>
  <si>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</si>
  <si>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</si>
  <si>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</si>
  <si>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</si>
  <si>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</si>
  <si>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</si>
  <si>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</si>
  <si>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</si>
  <si>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</si>
  <si>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</si>
  <si>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</si>
  <si>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</si>
  <si>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</si>
  <si>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</si>
  <si>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</si>
  <si>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</si>
  <si>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</si>
  <si>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</si>
  <si>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</si>
  <si>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</si>
  <si>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</si>
  <si>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</si>
  <si>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</si>
  <si>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</si>
  <si>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</si>
  <si>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</si>
  <si>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</si>
  <si>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</si>
  <si>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</si>
  <si>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</si>
  <si>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</si>
  <si>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</si>
  <si>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</si>
  <si>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</si>
  <si>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</si>
  <si>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</si>
  <si>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</si>
  <si>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</si>
  <si>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</si>
  <si>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</si>
  <si>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</si>
  <si>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</si>
  <si>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</si>
  <si>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</si>
  <si>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</si>
  <si>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</si>
  <si>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</si>
  <si>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</si>
  <si>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</si>
  <si>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</si>
  <si>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</si>
  <si>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</si>
  <si>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</si>
  <si>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</si>
  <si>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</si>
  <si>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</si>
  <si>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</si>
  <si>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</si>
  <si>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</si>
  <si>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</si>
  <si>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</si>
  <si>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</si>
  <si>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</si>
  <si>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</si>
  <si>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</si>
  <si>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</si>
  <si>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</si>
  <si>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</si>
  <si>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</si>
  <si>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</si>
  <si>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</si>
  <si>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</si>
  <si>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</si>
  <si>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</si>
  <si>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</si>
  <si>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</si>
  <si>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</si>
  <si>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</si>
  <si>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</si>
  <si>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</si>
  <si>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</si>
  <si>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</si>
  <si>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</si>
  <si>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</si>
  <si>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</si>
  <si>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</si>
  <si>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</si>
  <si>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</si>
  <si>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</si>
  <si>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</si>
  <si>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</si>
  <si>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</si>
  <si>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</si>
  <si>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</si>
  <si>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</si>
  <si>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</si>
  <si>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</si>
  <si>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</si>
  <si>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</si>
  <si>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</si>
  <si>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</si>
  <si>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</si>
  <si>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</si>
  <si>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</si>
  <si>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</si>
  <si>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</si>
  <si>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</si>
  <si>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</si>
  <si>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</si>
  <si>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</si>
  <si>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</si>
  <si>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</si>
  <si>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</si>
  <si>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</si>
  <si>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</si>
  <si>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</si>
  <si>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</si>
  <si>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</si>
  <si>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</si>
  <si>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</si>
  <si>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</si>
  <si>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</si>
  <si>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</si>
  <si>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</si>
  <si>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</si>
  <si>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</si>
  <si>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</si>
  <si>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</si>
  <si>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</si>
  <si>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</si>
  <si>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</si>
  <si>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</si>
  <si>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</si>
  <si>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</si>
  <si>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</si>
  <si>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</si>
  <si>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</si>
  <si>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</si>
  <si>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</si>
  <si>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</si>
  <si>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</si>
  <si>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</si>
  <si>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</si>
  <si>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</si>
  <si>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</si>
  <si>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</si>
  <si>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</si>
  <si>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</si>
  <si>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</si>
  <si>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</si>
  <si>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</si>
  <si>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</si>
  <si>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</si>
  <si>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</si>
  <si>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</si>
  <si>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</si>
  <si>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</si>
  <si>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</si>
  <si>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</si>
  <si>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</si>
  <si>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</si>
  <si>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</si>
  <si>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</si>
  <si>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</si>
  <si>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</si>
  <si>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</si>
  <si>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</si>
  <si>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</si>
  <si>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</si>
  <si>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</si>
  <si>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</si>
  <si>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</si>
  <si>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</si>
  <si>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</si>
  <si>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</si>
  <si>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</si>
  <si>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</si>
  <si>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</si>
  <si>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</si>
  <si>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</si>
  <si>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</si>
  <si>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</si>
  <si>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</si>
  <si>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</si>
  <si>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</si>
  <si>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</si>
  <si>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</si>
  <si>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</si>
  <si>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</si>
  <si>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</si>
  <si>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</si>
  <si>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</si>
  <si>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</si>
  <si>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</si>
  <si>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</si>
  <si>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</si>
  <si>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</si>
  <si>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</si>
  <si>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</si>
  <si>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</si>
  <si>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</si>
  <si>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</si>
  <si>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</si>
  <si>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</si>
  <si>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</si>
  <si>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</si>
  <si>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</si>
  <si>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</si>
  <si>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</si>
  <si>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</si>
  <si>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</si>
  <si>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</si>
  <si>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</si>
  <si>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</si>
  <si>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</si>
  <si>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</si>
  <si>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</si>
  <si>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</si>
  <si>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</si>
  <si>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</si>
  <si>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</si>
  <si>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</si>
  <si>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</si>
  <si>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</si>
  <si>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</si>
  <si>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</si>
  <si>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</si>
  <si>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</si>
  <si>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</si>
  <si>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</si>
  <si>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</si>
  <si>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</si>
  <si>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</si>
  <si>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</si>
  <si>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</si>
  <si>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</si>
  <si>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</si>
  <si>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</si>
  <si>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</si>
  <si>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</si>
  <si>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</si>
  <si>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</si>
  <si>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</si>
  <si>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</si>
  <si>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</si>
  <si>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</si>
  <si>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</si>
  <si>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</si>
  <si>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</si>
  <si>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</si>
  <si>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</si>
  <si>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</si>
  <si>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</si>
  <si>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</si>
  <si>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</si>
  <si>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</si>
  <si>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</si>
  <si>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</si>
  <si>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</si>
  <si>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</si>
  <si>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</si>
  <si>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</si>
  <si>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</si>
  <si>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</si>
  <si>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</si>
  <si>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</si>
  <si>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</si>
  <si>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</si>
  <si>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</si>
  <si>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</si>
  <si>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</si>
  <si>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</si>
  <si>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</si>
  <si>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</si>
  <si>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</si>
  <si>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</si>
  <si>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</si>
  <si>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</si>
  <si>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</si>
  <si>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</si>
  <si>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</si>
  <si>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</si>
  <si>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</si>
  <si>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</si>
  <si>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</si>
  <si>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</si>
  <si>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</si>
  <si>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</si>
  <si>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</si>
  <si>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</si>
  <si>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</si>
  <si>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</si>
  <si>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</si>
  <si>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</si>
  <si>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</si>
  <si>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</si>
  <si>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</si>
  <si>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</si>
  <si>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</si>
  <si>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</si>
  <si>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</si>
  <si>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</si>
  <si>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</si>
  <si>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</si>
  <si>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</si>
  <si>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</si>
  <si>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</si>
  <si>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</si>
  <si>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</si>
  <si>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</si>
  <si>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</si>
  <si>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</si>
  <si>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</si>
  <si>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</si>
  <si>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</si>
  <si>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</si>
  <si>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</si>
  <si>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</si>
  <si>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</si>
  <si>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</si>
  <si>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</si>
  <si>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</si>
  <si>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</si>
  <si>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</si>
  <si>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</si>
  <si>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</si>
  <si>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</si>
  <si>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</si>
  <si>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</si>
  <si>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</si>
  <si>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</si>
  <si>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</si>
  <si>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</si>
  <si>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</si>
  <si>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</si>
  <si>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</si>
  <si>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</si>
  <si>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</si>
  <si>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</si>
  <si>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</si>
  <si>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</si>
  <si>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</si>
  <si>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</si>
  <si>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</si>
  <si>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</si>
  <si>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</si>
  <si>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</si>
  <si>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</si>
  <si>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</si>
  <si>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</si>
  <si>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</si>
  <si>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</si>
  <si>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</si>
  <si>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</si>
  <si>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</si>
  <si>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</si>
  <si>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</si>
  <si>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</si>
  <si>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</si>
  <si>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</si>
  <si>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</si>
  <si>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</si>
  <si>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</si>
  <si>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</si>
  <si>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</si>
  <si>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</si>
  <si>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</si>
  <si>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</si>
  <si>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</si>
  <si>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</si>
  <si>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</si>
  <si>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</si>
  <si>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</si>
  <si>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</si>
  <si>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</si>
  <si>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</si>
  <si>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</si>
  <si>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</si>
  <si>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</si>
  <si>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</si>
  <si>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</si>
  <si>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</si>
  <si>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</si>
  <si>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</si>
  <si>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</si>
  <si>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</si>
  <si>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</si>
  <si>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</si>
  <si>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</si>
  <si>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</si>
  <si>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</si>
  <si>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</si>
  <si>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</si>
  <si>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</si>
  <si>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</si>
  <si>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</si>
  <si>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</si>
  <si>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</si>
  <si>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</si>
  <si>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</si>
  <si>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</si>
  <si>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</si>
  <si>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</si>
  <si>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</si>
  <si>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</si>
  <si>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</si>
  <si>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</si>
  <si>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</si>
  <si>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</si>
  <si>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</si>
  <si>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</si>
  <si>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</si>
  <si>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</si>
  <si>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</si>
  <si>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</si>
  <si>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</si>
  <si>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</si>
  <si>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</si>
  <si>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</si>
  <si>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</si>
  <si>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</si>
  <si>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</si>
  <si>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</si>
  <si>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</si>
  <si>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</si>
  <si>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</si>
  <si>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</si>
  <si>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</si>
  <si>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</si>
  <si>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</si>
  <si>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</si>
  <si>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</si>
  <si>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</si>
  <si>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</si>
  <si>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</si>
  <si>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</si>
  <si>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</si>
  <si>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</si>
  <si>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</si>
  <si>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</si>
  <si>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</si>
  <si>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</si>
  <si>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</si>
  <si>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</si>
  <si>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</si>
  <si>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</si>
  <si>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</si>
  <si>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</si>
  <si>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</si>
  <si>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</si>
  <si>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</si>
  <si>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</si>
  <si>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</si>
  <si>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</si>
  <si>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</si>
  <si>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</si>
  <si>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</si>
  <si>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</si>
  <si>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</si>
  <si>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</si>
  <si>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</si>
  <si>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</si>
  <si>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</si>
  <si>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</si>
  <si>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</si>
  <si>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</si>
  <si>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</si>
  <si>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</si>
  <si>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</si>
  <si>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</si>
  <si>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</si>
  <si>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</si>
  <si>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</si>
  <si>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</si>
  <si>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</si>
  <si>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</si>
  <si>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</si>
  <si>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</si>
  <si>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</si>
  <si>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</si>
  <si>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</si>
  <si>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</si>
  <si>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</si>
  <si>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</si>
  <si>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</si>
  <si>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</si>
  <si>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</si>
  <si>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</si>
  <si>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</si>
  <si>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</si>
  <si>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</si>
  <si>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</si>
  <si>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</si>
  <si>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</si>
  <si>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</si>
  <si>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</si>
  <si>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</si>
  <si>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</si>
  <si>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</si>
  <si>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</si>
  <si>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</si>
  <si>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</si>
  <si>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</si>
  <si>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</si>
  <si>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</si>
  <si>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</si>
  <si>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</si>
  <si>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</si>
  <si>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</si>
  <si>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</si>
  <si>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</si>
  <si>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</si>
  <si>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</si>
  <si>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</si>
  <si>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</si>
  <si>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</si>
  <si>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</si>
  <si>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</si>
  <si>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</si>
  <si>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</si>
  <si>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</si>
  <si>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</si>
  <si>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</si>
  <si>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</si>
  <si>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</si>
  <si>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</si>
  <si>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</si>
  <si>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</si>
  <si>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</si>
  <si>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</si>
  <si>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</si>
  <si>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</si>
  <si>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</si>
  <si>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</si>
  <si>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</si>
  <si>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</si>
  <si>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</si>
  <si>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</si>
  <si>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</si>
  <si>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</si>
  <si>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</si>
  <si>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</si>
  <si>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</si>
  <si>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</si>
  <si>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</si>
  <si>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</si>
  <si>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</si>
  <si>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</si>
  <si>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</si>
  <si>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</si>
  <si>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</si>
  <si>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</si>
  <si>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</si>
  <si>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</si>
  <si>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</si>
  <si>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</si>
  <si>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</si>
  <si>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</si>
  <si>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</si>
  <si>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</si>
  <si>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</si>
  <si>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</si>
  <si>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</si>
  <si>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</si>
  <si>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</si>
  <si>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</si>
  <si>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</si>
  <si>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</si>
  <si>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</si>
  <si>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</si>
  <si>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</si>
  <si>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</si>
  <si>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</si>
  <si>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</si>
  <si>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</si>
  <si>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</si>
  <si>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</si>
  <si>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</si>
  <si>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</si>
  <si>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</si>
  <si>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</si>
  <si>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</si>
  <si>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</si>
  <si>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</si>
  <si>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</si>
  <si>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</si>
  <si>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</si>
  <si>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</si>
  <si>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</si>
  <si>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</si>
  <si>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</si>
  <si>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</si>
  <si>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</si>
  <si>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</si>
  <si>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</si>
  <si>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</si>
  <si>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</si>
  <si>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</si>
  <si>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</si>
  <si>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</si>
  <si>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</si>
  <si>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</si>
  <si>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</si>
  <si>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</si>
  <si>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</si>
  <si>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</si>
  <si>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</si>
  <si>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</si>
  <si>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</si>
  <si>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</si>
  <si>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</si>
  <si>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</si>
  <si>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</si>
  <si>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</si>
  <si>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</si>
  <si>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</si>
  <si>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</si>
  <si>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</si>
  <si>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第27回京都オープン</t>
    <rPh sb="0" eb="1">
      <t>ダイ</t>
    </rPh>
    <rPh sb="3" eb="4">
      <t>カイ</t>
    </rPh>
    <rPh sb="4" eb="6">
      <t>キョウト</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</si>
  <si>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</si>
  <si>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</si>
  <si>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</si>
  <si>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</si>
  <si>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</si>
  <si>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</si>
  <si>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</si>
  <si>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</si>
  <si>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</si>
  <si>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</si>
  <si>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</si>
  <si>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</si>
  <si>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</si>
  <si>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</si>
  <si>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</si>
  <si>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</si>
  <si>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</si>
  <si>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</si>
  <si>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</si>
  <si>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</si>
  <si>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</si>
  <si>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</si>
  <si>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</si>
  <si>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</si>
  <si>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</si>
  <si>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</si>
  <si>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</si>
  <si>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</si>
  <si>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</si>
  <si>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</si>
  <si>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</si>
  <si>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</si>
  <si>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</si>
  <si>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</si>
  <si>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</si>
  <si>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</si>
  <si>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</si>
  <si>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</si>
  <si>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</si>
  <si>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</si>
  <si>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</si>
  <si>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</si>
  <si>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</si>
  <si>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</si>
  <si>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</si>
  <si>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</si>
  <si>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</si>
  <si>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</si>
  <si>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</si>
  <si>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</si>
  <si>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</si>
  <si>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</si>
  <si>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</si>
  <si>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</si>
  <si>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</si>
  <si>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</si>
  <si>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</si>
  <si>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</si>
  <si>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</si>
  <si>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</si>
  <si>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</si>
  <si>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</si>
  <si>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</si>
  <si>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</si>
  <si>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</si>
  <si>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</si>
  <si>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</si>
  <si>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</si>
  <si>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</si>
  <si>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</si>
  <si>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</si>
  <si>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</si>
  <si>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</si>
  <si>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</si>
  <si>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</si>
  <si>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</si>
  <si>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</si>
  <si>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</si>
  <si>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</si>
  <si>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</si>
  <si>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</si>
  <si>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</si>
  <si>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</si>
  <si>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</si>
  <si>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</si>
  <si>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</si>
  <si>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</si>
  <si>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</si>
  <si>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</si>
  <si>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</si>
  <si>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</si>
  <si>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</si>
  <si>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</si>
  <si>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</si>
  <si>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</si>
  <si>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</si>
  <si>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</si>
  <si>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</si>
  <si>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</si>
  <si>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</si>
  <si>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</si>
  <si>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</si>
  <si>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</si>
  <si>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</si>
  <si>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</si>
  <si>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</si>
  <si>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</si>
  <si>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</si>
  <si>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</si>
  <si>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</si>
  <si>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</si>
  <si>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</si>
  <si>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</si>
  <si>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</si>
  <si>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</si>
  <si>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</si>
  <si>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</si>
  <si>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</si>
  <si>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</si>
  <si>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</si>
  <si>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</si>
  <si>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</si>
  <si>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</si>
  <si>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</si>
  <si>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</si>
  <si>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</si>
  <si>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</si>
  <si>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</si>
  <si>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</si>
  <si>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</si>
  <si>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</si>
  <si>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</si>
  <si>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</si>
  <si>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</si>
  <si>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</si>
  <si>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</si>
  <si>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</si>
  <si>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</si>
  <si>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</si>
  <si>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</si>
  <si>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</si>
  <si>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</si>
  <si>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</si>
  <si>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</si>
  <si>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</si>
  <si>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</si>
  <si>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</si>
  <si>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</si>
  <si>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</si>
  <si>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</si>
  <si>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</si>
  <si>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</si>
  <si>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</si>
  <si>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</si>
  <si>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</si>
  <si>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</si>
  <si>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</si>
  <si>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</si>
  <si>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</si>
  <si>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</si>
  <si>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</si>
  <si>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</si>
  <si>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</si>
  <si>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</si>
  <si>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</si>
  <si>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</si>
  <si>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</si>
  <si>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</si>
  <si>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</si>
  <si>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</si>
  <si>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</si>
  <si>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</si>
  <si>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</si>
  <si>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</si>
  <si>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</si>
  <si>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</si>
  <si>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</si>
  <si>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</si>
  <si>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</si>
  <si>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</si>
  <si>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</si>
  <si>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</si>
  <si>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</si>
  <si>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</si>
  <si>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</si>
  <si>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</si>
  <si>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</si>
  <si>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</si>
  <si>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</si>
  <si>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</si>
  <si>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</si>
  <si>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</si>
  <si>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</si>
  <si>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</si>
  <si>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</si>
  <si>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</si>
  <si>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</si>
  <si>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</si>
  <si>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</si>
  <si>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</si>
  <si>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</si>
  <si>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</si>
  <si>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</si>
  <si>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</si>
  <si>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</si>
  <si>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</si>
  <si>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</si>
  <si>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</si>
  <si>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</si>
  <si>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</si>
  <si>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</si>
  <si>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</si>
  <si>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</si>
  <si>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</si>
  <si>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</si>
  <si>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</si>
  <si>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</si>
  <si>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</si>
  <si>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</si>
  <si>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</si>
  <si>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</si>
  <si>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</si>
  <si>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</si>
  <si>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</si>
  <si>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</si>
  <si>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</si>
  <si>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</si>
  <si>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</si>
  <si>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</si>
  <si>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</si>
  <si>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</si>
  <si>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</si>
  <si>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</si>
  <si>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</si>
  <si>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</si>
  <si>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</si>
  <si>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</si>
  <si>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</si>
  <si>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</si>
  <si>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</si>
  <si>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</si>
  <si>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</si>
  <si>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</si>
  <si>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</si>
  <si>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</si>
  <si>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</si>
  <si>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</si>
  <si>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</si>
  <si>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</si>
  <si>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</si>
  <si>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</si>
  <si>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</si>
  <si>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</si>
  <si>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</si>
  <si>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</si>
  <si>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</si>
  <si>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</si>
  <si>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</si>
  <si>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</si>
  <si>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</si>
  <si>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</si>
  <si>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</si>
  <si>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</si>
  <si>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</si>
  <si>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</si>
  <si>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</si>
  <si>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</si>
  <si>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</si>
  <si>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</si>
  <si>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</si>
  <si>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</si>
  <si>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</si>
  <si>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</si>
  <si>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</si>
  <si>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</si>
  <si>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</si>
  <si>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</si>
  <si>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</si>
  <si>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</si>
  <si>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</si>
  <si>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</si>
  <si>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</si>
  <si>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</si>
  <si>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</si>
  <si>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</si>
  <si>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</si>
  <si>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</si>
  <si>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</si>
  <si>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</si>
  <si>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</si>
  <si>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</si>
  <si>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</si>
  <si>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</si>
  <si>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</si>
  <si>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</si>
  <si>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</si>
  <si>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</si>
  <si>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</si>
  <si>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</si>
  <si>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</si>
  <si>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</si>
  <si>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</si>
  <si>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</si>
  <si>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</si>
  <si>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</si>
  <si>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</si>
  <si>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</si>
  <si>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</si>
  <si>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</si>
  <si>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</si>
  <si>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</si>
  <si>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</si>
  <si>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</si>
  <si>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</si>
  <si>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</si>
  <si>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</si>
  <si>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</si>
  <si>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</si>
  <si>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</si>
  <si>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</si>
  <si>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</si>
  <si>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</si>
  <si>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</si>
  <si>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</si>
  <si>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</si>
  <si>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</si>
  <si>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</si>
  <si>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</si>
  <si>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</si>
  <si>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</si>
  <si>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</si>
  <si>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</si>
  <si>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</si>
  <si>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</si>
  <si>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</si>
  <si>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</si>
  <si>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</si>
  <si>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</si>
  <si>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</si>
  <si>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</si>
  <si>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第35回関西ナインボールオープン</t>
    <rPh sb="0" eb="1">
      <t>１</t>
    </rPh>
    <phoneticPr fontId="7"/>
  </si>
  <si>
    <t>第30回東京オープンスリークッショントーナメント</t>
    <rPh sb="0" eb="1">
      <t>ダイ</t>
    </rPh>
    <rPh sb="3" eb="4">
      <t>カイ</t>
    </rPh>
    <rPh sb="4" eb="6">
      <t>トウキョウ</t>
    </rPh>
    <phoneticPr fontId="7"/>
  </si>
  <si>
    <t>第40回関東オープン、第32回同レディースオープン</t>
    <rPh sb="0" eb="1">
      <t>ダイ</t>
    </rPh>
    <rPh sb="3" eb="4">
      <t>カイ</t>
    </rPh>
    <rPh sb="4" eb="6">
      <t>カントウ</t>
    </rPh>
    <rPh sb="11" eb="12">
      <t>ダイ</t>
    </rPh>
    <rPh sb="14" eb="15">
      <t>カイ</t>
    </rPh>
    <rPh sb="15" eb="16">
      <t>ドウ</t>
    </rPh>
    <phoneticPr fontId="7"/>
  </si>
  <si>
    <t>第74回全日本ポケットビリヤード選手権大会、第64回同B級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7"/>
  </si>
  <si>
    <t>北海道オープン</t>
    <rPh sb="0" eb="3">
      <t>ホッカイドウ</t>
    </rPh>
    <phoneticPr fontId="7"/>
  </si>
  <si>
    <t>第81回全日本スリークッション選手権大会</t>
    <rPh sb="0" eb="1">
      <t>ダイ</t>
    </rPh>
    <rPh sb="3" eb="4">
      <t>カイ</t>
    </rPh>
    <rPh sb="4" eb="7">
      <t>ゼンニホン</t>
    </rPh>
    <rPh sb="15" eb="18">
      <t>センシュケン</t>
    </rPh>
    <rPh sb="18" eb="20">
      <t>タイカイ</t>
    </rPh>
    <phoneticPr fontId="7"/>
  </si>
  <si>
    <t>第66回全日本アマチュア四ッ玉選手権大会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</si>
  <si>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第52回全日本オープン14-1選手権大会</t>
    <rPh sb="0" eb="1">
      <t>５１</t>
    </rPh>
    <phoneticPr fontId="7"/>
  </si>
  <si>
    <t>第35回大阪クイーンズオープン</t>
    <rPh sb="0" eb="1">
      <t>５２</t>
    </rPh>
    <phoneticPr fontId="7"/>
  </si>
  <si>
    <t>第23回全日本スヌーカー選手権大会</t>
    <rPh sb="0" eb="1">
      <t>ダイ</t>
    </rPh>
    <rPh sb="3" eb="4">
      <t>カイ</t>
    </rPh>
    <rPh sb="4" eb="7">
      <t>ゼンニホン</t>
    </rPh>
    <rPh sb="12" eb="15">
      <t>センシュケン</t>
    </rPh>
    <rPh sb="15" eb="17">
      <t>タイカイ</t>
    </rPh>
    <phoneticPr fontId="7"/>
  </si>
  <si>
    <t>九州オープン</t>
    <rPh sb="0" eb="2">
      <t>キュウシュウ</t>
    </rPh>
    <phoneticPr fontId="7"/>
  </si>
  <si>
    <t>第30回全日本バンド選手権大会</t>
    <rPh sb="0" eb="1">
      <t>７</t>
    </rPh>
    <phoneticPr fontId="7"/>
  </si>
  <si>
    <t>第31回全日本女子スリークッション選手権大会</t>
    <rPh sb="0" eb="1">
      <t>ダイ</t>
    </rPh>
    <rPh sb="3" eb="4">
      <t>カイ</t>
    </rPh>
    <rPh sb="4" eb="7">
      <t>ゼンニホン</t>
    </rPh>
    <rPh sb="7" eb="9">
      <t>ジョシ</t>
    </rPh>
    <rPh sb="17" eb="20">
      <t>センシュケン</t>
    </rPh>
    <rPh sb="20" eb="22">
      <t>タイカイ</t>
    </rPh>
    <phoneticPr fontId="7"/>
  </si>
  <si>
    <t>第31回サマーカップ</t>
    <rPh sb="0" eb="1">
      <t>８０</t>
    </rPh>
    <phoneticPr fontId="7"/>
  </si>
  <si>
    <t>第55回全日本カードル47/2選手権大会</t>
    <rPh sb="0" eb="1">
      <t>ダイ</t>
    </rPh>
    <rPh sb="3" eb="4">
      <t>カイ</t>
    </rPh>
    <rPh sb="4" eb="7">
      <t>ゼンニホン</t>
    </rPh>
    <rPh sb="15" eb="18">
      <t>センシュケン</t>
    </rPh>
    <rPh sb="18" eb="20">
      <t>タイカイ</t>
    </rPh>
    <phoneticPr fontId="7"/>
  </si>
  <si>
    <t>第21回中部スポーツビリヤードフェア（東海グランプリ）</t>
    <rPh sb="0" eb="1">
      <t>９</t>
    </rPh>
    <rPh sb="3" eb="4">
      <t>カイ</t>
    </rPh>
    <rPh sb="4" eb="6">
      <t>チュウブ</t>
    </rPh>
    <rPh sb="19" eb="21">
      <t>トウカイ</t>
    </rPh>
    <phoneticPr fontId="7"/>
  </si>
  <si>
    <t>第22回全日本シニアスリークッション選手権大会</t>
    <rPh sb="0" eb="1">
      <t>１０</t>
    </rPh>
    <rPh sb="3" eb="4">
      <t>カイ</t>
    </rPh>
    <rPh sb="4" eb="7">
      <t>ゼンニホン</t>
    </rPh>
    <rPh sb="18" eb="21">
      <t>センシュケン</t>
    </rPh>
    <rPh sb="21" eb="23">
      <t>タイカイ</t>
    </rPh>
    <phoneticPr fontId="7"/>
  </si>
  <si>
    <t>第55回全日本アマチュアカードル42/2選手権大会</t>
    <rPh sb="0" eb="1">
      <t>ダイ</t>
    </rPh>
    <rPh sb="3" eb="4">
      <t>カイ</t>
    </rPh>
    <rPh sb="4" eb="7">
      <t>ゼンニホン</t>
    </rPh>
    <rPh sb="20" eb="23">
      <t>センシュケン</t>
    </rPh>
    <rPh sb="23" eb="25">
      <t>タイカイ</t>
    </rPh>
    <phoneticPr fontId="7"/>
  </si>
  <si>
    <t>第73回全日本アマチュアスリークッション選手権大会</t>
    <rPh sb="0" eb="1">
      <t>ダイ</t>
    </rPh>
    <rPh sb="3" eb="4">
      <t>カイ</t>
    </rPh>
    <rPh sb="4" eb="7">
      <t>ゼンニホン</t>
    </rPh>
    <rPh sb="20" eb="23">
      <t>センシュケン</t>
    </rPh>
    <rPh sb="23" eb="25">
      <t>タイカイ</t>
    </rPh>
    <phoneticPr fontId="7"/>
  </si>
  <si>
    <t>第71回全日本アマチュアポケットビリヤード選手権大会</t>
    <rPh sb="0" eb="1">
      <t>１０２</t>
    </rPh>
    <phoneticPr fontId="7"/>
  </si>
  <si>
    <t>第57回全日本選手権大会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</si>
  <si>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第12回全日本アマチュアバンド選手権大会</t>
    <rPh sb="0" eb="1">
      <t>ダイ</t>
    </rPh>
    <rPh sb="3" eb="4">
      <t>カイ</t>
    </rPh>
    <rPh sb="4" eb="7">
      <t>ゼンニホン</t>
    </rPh>
    <rPh sb="15" eb="18">
      <t>センシュケン</t>
    </rPh>
    <rPh sb="18" eb="20">
      <t>タイカイ</t>
    </rPh>
    <phoneticPr fontId="7"/>
  </si>
  <si>
    <t>第35回全日本プロ選手権　アダムジャパン杯</t>
    <rPh sb="0" eb="1">
      <t>ダイ</t>
    </rPh>
    <rPh sb="3" eb="4">
      <t>カイ</t>
    </rPh>
    <rPh sb="4" eb="7">
      <t>ゼンニホン</t>
    </rPh>
    <phoneticPr fontId="3"/>
  </si>
  <si>
    <t>第33回JAPAN CUP</t>
    <rPh sb="0" eb="1">
      <t>ダイ</t>
    </rPh>
    <rPh sb="3" eb="4">
      <t>カイ</t>
    </rPh>
    <phoneticPr fontId="3"/>
  </si>
  <si>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</si>
  <si>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</si>
  <si>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</si>
  <si>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</si>
  <si>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</si>
  <si>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</si>
  <si>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</si>
  <si>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</si>
  <si>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</si>
  <si>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</si>
  <si>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</si>
  <si>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</si>
  <si>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</si>
  <si>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</si>
  <si>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</si>
  <si>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</si>
  <si>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</si>
  <si>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</si>
  <si>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</si>
  <si>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</si>
  <si>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</si>
  <si>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</si>
  <si>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</si>
  <si>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</si>
  <si>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</si>
  <si>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</si>
  <si>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</si>
  <si>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</si>
  <si>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</si>
  <si>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</si>
  <si>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</si>
  <si>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</si>
  <si>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</si>
  <si>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</si>
  <si>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</si>
  <si>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</si>
  <si>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</si>
  <si>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</si>
  <si>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</si>
  <si>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</si>
  <si>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</si>
  <si>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</si>
  <si>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</si>
  <si>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</si>
  <si>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</si>
  <si>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</si>
  <si>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</si>
  <si>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</si>
  <si>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</si>
  <si>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</si>
  <si>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</si>
  <si>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</si>
  <si>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</si>
  <si>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</si>
  <si>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</si>
  <si>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</si>
  <si>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</si>
  <si>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</si>
  <si>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</si>
  <si>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</si>
  <si>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</si>
  <si>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</si>
  <si>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</si>
  <si>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</si>
  <si>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</si>
  <si>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</si>
  <si>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</si>
  <si>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</si>
  <si>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</si>
  <si>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</si>
  <si>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</si>
  <si>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</si>
  <si>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</si>
  <si>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</si>
  <si>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</si>
  <si>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</si>
  <si>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</si>
  <si>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</si>
  <si>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</si>
  <si>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</si>
  <si>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</si>
  <si>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</si>
  <si>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</si>
  <si>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</si>
  <si>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</si>
  <si>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</si>
  <si>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</si>
  <si>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</si>
  <si>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</si>
  <si>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</si>
  <si>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</si>
  <si>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</si>
  <si>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</si>
  <si>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</si>
  <si>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</si>
  <si>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</si>
  <si>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</si>
  <si>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</si>
  <si>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</si>
  <si>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</si>
  <si>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</si>
  <si>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</si>
  <si>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</si>
  <si>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</si>
  <si>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</si>
  <si>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</si>
  <si>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</si>
  <si>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</si>
  <si>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</si>
  <si>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</si>
  <si>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</si>
  <si>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</si>
  <si>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</si>
  <si>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</si>
  <si>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</si>
  <si>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</si>
  <si>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</si>
  <si>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</si>
  <si>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</si>
  <si>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</si>
  <si>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</si>
  <si>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</si>
  <si>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</si>
  <si>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</si>
  <si>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</si>
  <si>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</si>
  <si>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</si>
  <si>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</si>
  <si>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 xml:space="preserve"> ビリヤード普及事業振興協力金年間管理表　（令和7年度、6年度、5年度、4年度、3年度、2年度、元年度、平成30～23年度）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5" eb="27">
      <t>ネンド</t>
    </rPh>
    <rPh sb="29" eb="31">
      <t>ネンド</t>
    </rPh>
    <rPh sb="33" eb="35">
      <t>ネンド</t>
    </rPh>
    <rPh sb="37" eb="39">
      <t>ネンド</t>
    </rPh>
    <rPh sb="41" eb="43">
      <t>ネンド</t>
    </rPh>
    <rPh sb="45" eb="47">
      <t>ネンド</t>
    </rPh>
    <rPh sb="48" eb="50">
      <t>ガンネン</t>
    </rPh>
    <rPh sb="50" eb="51">
      <t>ド</t>
    </rPh>
    <rPh sb="52" eb="54">
      <t>ヘイセイ</t>
    </rPh>
    <rPh sb="59" eb="61">
      <t>ネンド</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</si>
  <si>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</si>
  <si>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</si>
  <si>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</si>
  <si>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</si>
  <si>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</si>
  <si>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</si>
  <si>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</si>
  <si>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</si>
  <si>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</si>
  <si>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</si>
  <si>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</si>
  <si>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</si>
  <si>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</si>
  <si>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</si>
  <si>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</si>
  <si>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</si>
  <si>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</si>
  <si>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</si>
  <si>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</si>
  <si>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</si>
  <si>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</si>
  <si>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</si>
  <si>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</si>
  <si>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</si>
  <si>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</si>
  <si>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</si>
  <si>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</si>
  <si>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</si>
  <si>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</si>
  <si>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</si>
  <si>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</si>
  <si>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</si>
  <si>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</si>
  <si>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</si>
  <si>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</si>
  <si>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</si>
  <si>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</si>
  <si>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</si>
  <si>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</si>
  <si>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</si>
  <si>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</si>
  <si>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</si>
  <si>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</si>
  <si>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</si>
  <si>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</si>
  <si>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</si>
  <si>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</si>
  <si>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</si>
  <si>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</si>
  <si>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</si>
  <si>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</si>
  <si>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</si>
  <si>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</si>
  <si>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</si>
  <si>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</si>
  <si>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</si>
  <si>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</si>
  <si>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</si>
  <si>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</si>
  <si>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</si>
  <si>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</si>
  <si>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</si>
  <si>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</si>
  <si>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</si>
  <si>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第48回全日本アマチュア9ボール選手権大会、第40回同B級、第25回同L級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</si>
  <si>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</si>
  <si>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</si>
  <si>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第37回ジャパンオープン10ボール男子、同9ボール女子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</si>
  <si>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</si>
  <si>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</si>
  <si>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</si>
  <si>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</si>
  <si>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</si>
  <si>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</si>
  <si>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</si>
  <si>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</si>
  <si>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</si>
  <si>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</si>
  <si>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</si>
  <si>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</si>
  <si>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</si>
  <si>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</si>
  <si>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第23回全日本レディース四ツ球選手権大会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</si>
  <si>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第24回スヌーカージャパンオープン</t>
    <rPh sb="0" eb="1">
      <t>ダイ</t>
    </rPh>
    <rPh sb="3" eb="4">
      <t>カイ</t>
    </rPh>
    <phoneticPr fontId="7"/>
  </si>
  <si>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</si>
  <si>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</si>
  <si>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</si>
  <si>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</si>
  <si>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</si>
  <si>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</si>
  <si>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</si>
  <si>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</si>
  <si>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</si>
  <si>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</si>
  <si>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</si>
  <si>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</si>
  <si>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</si>
  <si>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</si>
  <si>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</si>
  <si>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</si>
  <si>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</si>
  <si>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</si>
  <si>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</si>
  <si>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</si>
  <si>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</si>
  <si>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</si>
  <si>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</si>
  <si>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</si>
  <si>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</si>
  <si>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</si>
  <si>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</si>
  <si>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</si>
  <si>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</si>
  <si>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</si>
  <si>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</si>
  <si>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</si>
  <si>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</si>
  <si>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</si>
  <si>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</si>
  <si>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</si>
  <si>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</si>
  <si>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</si>
  <si>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</si>
  <si>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</si>
  <si>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</si>
  <si>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</si>
  <si>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</si>
  <si>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</si>
  <si>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</si>
  <si>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</si>
  <si>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</si>
  <si>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</si>
  <si>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</si>
  <si>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</si>
  <si>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</si>
  <si>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</si>
  <si>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</si>
  <si>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</si>
  <si>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</si>
  <si>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</si>
  <si>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</si>
  <si>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</si>
  <si>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</si>
  <si>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</si>
  <si>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</si>
  <si>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</si>
  <si>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</si>
  <si>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</si>
  <si>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</si>
  <si>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</si>
  <si>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</si>
  <si>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</si>
  <si>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</si>
  <si>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</si>
  <si>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</si>
  <si>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</si>
  <si>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</si>
  <si>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</si>
  <si>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</si>
  <si>
    <t>第56回全日本カードル47/2選手権大会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</si>
</sst>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6">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2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0" fontId="0" fillId="2" borderId="34" xfId="3" applyFont="1" applyFill="1" applyBorder="1" applyAlignment="1">
      <alignment horizontal="center" vertical="center"/>
    </xf>
    <xf numFmtId="0" fontId="2" fillId="2" borderId="36" xfId="3" applyFont="1" applyFill="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0" fontId="2" fillId="2" borderId="34" xfId="3" applyFont="1" applyFill="1" applyBorder="1" applyAlignment="1">
      <alignment horizontal="center" vertical="center"/>
    </xf>
    <xf numFmtId="0" fontId="8" fillId="0" borderId="48" xfId="3" applyFont="1" applyBorder="1" applyAlignment="1">
      <alignment horizontal="center" vertical="center"/>
    </xf>
    <xf numFmtId="0" fontId="8" fillId="0" borderId="51" xfId="3" applyFont="1" applyBorder="1" applyAlignment="1">
      <alignment horizontal="center"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0" fontId="20" fillId="0" borderId="49" xfId="3" applyFont="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61"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3" fontId="8" fillId="0" borderId="51" xfId="2" applyNumberFormat="1" applyFont="1" applyBorder="1" applyAlignment="1">
      <alignment horizontal="right" vertical="center"/>
    </xf>
    <xf numFmtId="3" fontId="8" fillId="0" borderId="54" xfId="2" applyNumberFormat="1" applyFont="1" applyBorder="1" applyAlignment="1">
      <alignment horizontal="right" vertical="center"/>
    </xf>
    <xf numFmtId="38" fontId="8" fillId="0" borderId="49" xfId="2" applyFont="1" applyBorder="1" applyAlignment="1">
      <alignment horizontal="right" vertical="center"/>
    </xf>
    <xf numFmtId="38" fontId="8" fillId="0" borderId="140" xfId="2" applyFont="1" applyBorder="1" applyAlignment="1">
      <alignment horizontal="right"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8" fillId="0" borderId="48" xfId="2" applyFont="1" applyBorder="1" applyAlignment="1">
      <alignment horizontal="right" vertical="center"/>
    </xf>
    <xf numFmtId="38" fontId="8" fillId="0" borderId="119" xfId="2" applyFont="1" applyBorder="1" applyAlignment="1">
      <alignment horizontal="right" vertical="center"/>
    </xf>
    <xf numFmtId="38" fontId="9" fillId="0" borderId="51" xfId="2" applyFont="1" applyBorder="1" applyAlignment="1">
      <alignment horizontal="right" vertical="center"/>
    </xf>
    <xf numFmtId="38" fontId="9" fillId="0" borderId="54" xfId="2" applyFont="1" applyBorder="1" applyAlignment="1">
      <alignment horizontal="right"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45" xfId="2"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38" fontId="8" fillId="0" borderId="145" xfId="2" applyFont="1" applyFill="1" applyBorder="1" applyAlignment="1">
      <alignment horizontal="right"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0" fontId="0" fillId="10" borderId="91" xfId="0" applyFill="1" applyBorder="1" applyAlignment="1">
      <alignment vertical="center"/>
    </xf>
    <xf numFmtId="0" fontId="0" fillId="10" borderId="16" xfId="0" applyFill="1" applyBorder="1" applyAlignment="1">
      <alignment vertical="center"/>
    </xf>
    <xf numFmtId="0" fontId="0" fillId="0" borderId="0" xfId="0" applyAlignment="1">
      <alignment horizontal="center" vertical="center"/>
    </xf>
    <xf numFmtId="38" fontId="2" fillId="10" borderId="92" xfId="1" applyFont="1" applyFill="1" applyBorder="1" applyAlignment="1">
      <alignment horizontal="right"/>
    </xf>
    <xf numFmtId="38" fontId="2" fillId="10" borderId="17" xfId="1" applyFont="1" applyFill="1" applyBorder="1" applyAlignment="1">
      <alignment horizontal="right"/>
    </xf>
    <xf numFmtId="38" fontId="2" fillId="10" borderId="60" xfId="1" applyFont="1" applyFill="1" applyBorder="1" applyAlignment="1">
      <alignment horizontal="right"/>
    </xf>
    <xf numFmtId="38" fontId="2" fillId="10" borderId="18" xfId="1" applyFont="1" applyFill="1" applyBorder="1" applyAlignment="1">
      <alignment horizontal="right"/>
    </xf>
    <xf numFmtId="38" fontId="36" fillId="10" borderId="92" xfId="1" applyFont="1" applyFill="1" applyBorder="1" applyAlignment="1">
      <alignment horizontal="right"/>
    </xf>
    <xf numFmtId="38" fontId="36" fillId="10" borderId="17" xfId="1" applyFont="1" applyFill="1" applyBorder="1" applyAlignment="1">
      <alignment horizontal="right"/>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179294</xdr:colOff>
      <xdr:row>734</xdr:row>
      <xdr:rowOff>33620</xdr:rowOff>
    </xdr:from>
    <xdr:to>
      <xdr:col>9</xdr:col>
      <xdr:colOff>381000</xdr:colOff>
      <xdr:row>741</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584</xdr:row>
      <xdr:rowOff>93151</xdr:rowOff>
    </xdr:from>
    <xdr:to>
      <xdr:col>9</xdr:col>
      <xdr:colOff>404813</xdr:colOff>
      <xdr:row>586</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510</xdr:row>
      <xdr:rowOff>57433</xdr:rowOff>
    </xdr:from>
    <xdr:to>
      <xdr:col>10</xdr:col>
      <xdr:colOff>23812</xdr:colOff>
      <xdr:row>513</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0</xdr:row>
          <xdr:rowOff>66675</xdr:rowOff>
        </xdr:from>
        <xdr:to>
          <xdr:col>1</xdr:col>
          <xdr:colOff>866775</xdr:colOff>
          <xdr:row>0</xdr:row>
          <xdr:rowOff>390525</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xdr:row>
          <xdr:rowOff>247650</xdr:rowOff>
        </xdr:from>
        <xdr:to>
          <xdr:col>1</xdr:col>
          <xdr:colOff>1171575</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85725</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G18" sqref="G18"/>
    </sheetView>
  </sheetViews>
  <sheetFormatPr defaultColWidth="9" defaultRowHeight="13.5" x14ac:dyDescent="0.15"/>
  <cols>
    <col min="1" max="1" width="5.625" style="332" customWidth="1"/>
    <col min="2" max="2" width="3.75" style="332" customWidth="1"/>
    <col min="3" max="3" width="3.5" style="332" customWidth="1"/>
    <col min="4" max="4" width="21.875" style="332" customWidth="1"/>
    <col min="5" max="5" width="9.375" style="335" customWidth="1"/>
    <col min="6" max="6" width="13.5" style="332" customWidth="1"/>
    <col min="7" max="7" width="37.5" style="332" customWidth="1"/>
    <col min="8" max="8" width="30.375" style="332" customWidth="1"/>
    <col min="9" max="16384" width="9" style="332"/>
  </cols>
  <sheetData>
    <row r="1" spans="1:7" ht="19.5" customHeight="1" x14ac:dyDescent="0.15">
      <c r="F1" s="412">
        <f ca="1">NOW()</f>
        <v>45938.765740162038</v>
      </c>
      <c r="G1" s="411" t="s">
        <v>1395</v>
      </c>
    </row>
    <row r="2" spans="1:7" ht="20.25" customHeight="1" x14ac:dyDescent="0.15">
      <c r="F2" s="338"/>
      <c r="G2" s="339"/>
    </row>
    <row r="3" spans="1:7" ht="18.75" customHeight="1" x14ac:dyDescent="0.15">
      <c r="A3" s="332" t="s">
        <v>1689</v>
      </c>
      <c r="D3" s="1098" t="s">
        <v>3056</v>
      </c>
      <c r="F3" s="338"/>
      <c r="G3" s="339"/>
    </row>
    <row r="4" spans="1:7" ht="18.75" customHeight="1" x14ac:dyDescent="0.15">
      <c r="D4" s="1098"/>
      <c r="F4" s="338"/>
      <c r="G4" s="339"/>
    </row>
    <row r="6" spans="1:7" ht="14.25" x14ac:dyDescent="0.15">
      <c r="C6" s="335"/>
      <c r="D6" s="911" t="s">
        <v>2023</v>
      </c>
      <c r="F6" s="340"/>
    </row>
    <row r="8" spans="1:7" x14ac:dyDescent="0.15">
      <c r="D8" s="340" t="s">
        <v>3054</v>
      </c>
      <c r="E8" s="907"/>
      <c r="F8" s="340"/>
      <c r="G8" s="340"/>
    </row>
    <row r="9" spans="1:7" x14ac:dyDescent="0.15">
      <c r="D9" s="340"/>
      <c r="E9" s="907"/>
      <c r="F9" s="340"/>
      <c r="G9" s="340"/>
    </row>
    <row r="10" spans="1:7" x14ac:dyDescent="0.15">
      <c r="D10" s="340" t="s">
        <v>3637</v>
      </c>
      <c r="E10" s="907"/>
      <c r="F10" s="340"/>
      <c r="G10" s="340"/>
    </row>
    <row r="11" spans="1:7" x14ac:dyDescent="0.15">
      <c r="D11" s="340" t="s">
        <v>3639</v>
      </c>
    </row>
    <row r="13" spans="1:7" x14ac:dyDescent="0.15">
      <c r="D13" s="340" t="s">
        <v>3640</v>
      </c>
    </row>
    <row r="14" spans="1:7" x14ac:dyDescent="0.15">
      <c r="D14" s="340" t="s">
        <v>3636</v>
      </c>
      <c r="E14" s="907"/>
      <c r="F14" s="340"/>
      <c r="G14" s="340"/>
    </row>
    <row r="15" spans="1:7" x14ac:dyDescent="0.15">
      <c r="D15" s="340"/>
    </row>
    <row r="16" spans="1:7" x14ac:dyDescent="0.15">
      <c r="D16" s="340" t="s">
        <v>3116</v>
      </c>
      <c r="E16" s="332"/>
    </row>
    <row r="17" spans="2:7" x14ac:dyDescent="0.15">
      <c r="D17" s="340"/>
      <c r="E17" s="332"/>
    </row>
    <row r="18" spans="2:7" x14ac:dyDescent="0.15">
      <c r="E18" s="907"/>
      <c r="F18" s="340"/>
      <c r="G18" s="340"/>
    </row>
    <row r="19" spans="2:7" x14ac:dyDescent="0.15">
      <c r="D19" s="340"/>
      <c r="E19" s="907"/>
      <c r="F19" s="340"/>
      <c r="G19" s="340"/>
    </row>
    <row r="20" spans="2:7" x14ac:dyDescent="0.15">
      <c r="D20" s="340"/>
      <c r="E20" s="907"/>
      <c r="F20" s="340"/>
      <c r="G20" s="340"/>
    </row>
    <row r="21" spans="2:7" x14ac:dyDescent="0.15">
      <c r="B21" s="332" t="s">
        <v>1690</v>
      </c>
      <c r="D21" s="340"/>
      <c r="E21" s="907"/>
      <c r="F21" s="340"/>
      <c r="G21" s="702" t="s">
        <v>3114</v>
      </c>
    </row>
    <row r="22" spans="2:7" x14ac:dyDescent="0.15">
      <c r="D22" s="340"/>
      <c r="E22" s="907"/>
      <c r="F22" s="340"/>
      <c r="G22" s="702" t="s">
        <v>3340</v>
      </c>
    </row>
    <row r="23" spans="2:7" x14ac:dyDescent="0.15">
      <c r="D23" s="340"/>
      <c r="E23" s="907"/>
      <c r="F23" s="340"/>
      <c r="G23" s="702" t="s">
        <v>3115</v>
      </c>
    </row>
    <row r="24" spans="2:7" x14ac:dyDescent="0.15">
      <c r="D24" s="340"/>
      <c r="E24" s="907"/>
      <c r="F24" s="340"/>
      <c r="G24" s="702" t="s">
        <v>3341</v>
      </c>
    </row>
    <row r="25" spans="2:7" x14ac:dyDescent="0.15">
      <c r="D25" s="340"/>
      <c r="E25" s="907"/>
      <c r="F25" s="340"/>
      <c r="G25" s="702"/>
    </row>
    <row r="28" spans="2:7" x14ac:dyDescent="0.15">
      <c r="C28" s="908" t="s">
        <v>3055</v>
      </c>
      <c r="D28" s="909" t="s">
        <v>3228</v>
      </c>
      <c r="E28" s="908"/>
      <c r="F28" s="910"/>
    </row>
    <row r="29" spans="2:7" x14ac:dyDescent="0.15">
      <c r="D29" s="332" t="s">
        <v>3117</v>
      </c>
    </row>
    <row r="30" spans="2:7" x14ac:dyDescent="0.15">
      <c r="D30" s="332" t="s">
        <v>3120</v>
      </c>
    </row>
    <row r="31" spans="2:7" x14ac:dyDescent="0.15">
      <c r="D31" s="907"/>
    </row>
    <row r="32" spans="2:7" ht="15.95" customHeight="1" x14ac:dyDescent="0.15">
      <c r="D32" s="1046" t="s">
        <v>3281</v>
      </c>
      <c r="E32" s="949"/>
      <c r="F32" s="950"/>
      <c r="G32" s="950"/>
    </row>
    <row r="34" spans="4:12" x14ac:dyDescent="0.15">
      <c r="D34" s="912" t="s">
        <v>3066</v>
      </c>
    </row>
    <row r="35" spans="4:12" x14ac:dyDescent="0.15">
      <c r="D35" s="912" t="s">
        <v>3313</v>
      </c>
      <c r="F35" s="339"/>
    </row>
    <row r="36" spans="4:12" x14ac:dyDescent="0.15">
      <c r="D36" s="912"/>
      <c r="F36" s="339"/>
    </row>
    <row r="37" spans="4:12" x14ac:dyDescent="0.15">
      <c r="F37" s="1260" t="s">
        <v>3638</v>
      </c>
      <c r="G37" s="1261" t="s">
        <v>3312</v>
      </c>
    </row>
    <row r="39" spans="4:12" x14ac:dyDescent="0.15">
      <c r="L39" s="512"/>
    </row>
    <row r="499" spans="1:7" x14ac:dyDescent="0.15">
      <c r="A499" s="420"/>
    </row>
    <row r="500" spans="1:7" s="428" customFormat="1" ht="22.5" customHeight="1" x14ac:dyDescent="0.15">
      <c r="E500" s="429"/>
      <c r="G500" s="429"/>
    </row>
    <row r="501" spans="1:7" s="428" customFormat="1" ht="22.5" customHeight="1" x14ac:dyDescent="0.15">
      <c r="E501" s="429"/>
      <c r="G501" s="429"/>
    </row>
    <row r="502" spans="1:7" ht="23.25" customHeight="1" x14ac:dyDescent="0.15">
      <c r="D502" s="421"/>
    </row>
    <row r="503" spans="1:7" ht="23.25" customHeight="1" x14ac:dyDescent="0.15">
      <c r="D503" s="421"/>
    </row>
    <row r="504" spans="1:7" ht="23.25" customHeight="1" x14ac:dyDescent="0.15"/>
    <row r="505" spans="1:7" ht="23.25" customHeight="1" x14ac:dyDescent="0.15"/>
    <row r="506" spans="1:7" ht="23.25" customHeight="1" x14ac:dyDescent="0.15"/>
    <row r="507" spans="1:7" ht="23.25" customHeight="1" x14ac:dyDescent="0.15"/>
    <row r="508" spans="1:7" ht="23.25" customHeight="1" x14ac:dyDescent="0.15"/>
    <row r="509" spans="1:7" ht="23.25" customHeight="1" x14ac:dyDescent="0.15"/>
    <row r="510" spans="1:7" ht="23.25" customHeight="1" x14ac:dyDescent="0.2">
      <c r="D510" s="418"/>
    </row>
    <row r="511" spans="1:7" ht="39.75" customHeight="1" x14ac:dyDescent="0.2">
      <c r="D511" s="418"/>
    </row>
    <row r="512" spans="1:7" ht="27" customHeight="1" x14ac:dyDescent="0.2">
      <c r="D512" s="419"/>
    </row>
    <row r="513" spans="4:7" ht="17.25" customHeight="1" x14ac:dyDescent="0.2">
      <c r="D513" s="419"/>
    </row>
    <row r="514" spans="4:7" ht="20.25" customHeight="1" x14ac:dyDescent="0.2">
      <c r="D514" s="419"/>
      <c r="E514" s="332"/>
    </row>
    <row r="515" spans="4:7" ht="20.25" customHeight="1" x14ac:dyDescent="0.2">
      <c r="D515" s="419"/>
      <c r="E515" s="332"/>
    </row>
    <row r="516" spans="4:7" ht="20.25" customHeight="1" x14ac:dyDescent="0.2">
      <c r="D516" s="419"/>
      <c r="E516" s="332"/>
    </row>
    <row r="517" spans="4:7" ht="20.25" customHeight="1" x14ac:dyDescent="0.2">
      <c r="D517" s="419"/>
      <c r="E517" s="332"/>
    </row>
    <row r="518" spans="4:7" ht="20.25" customHeight="1" x14ac:dyDescent="0.2">
      <c r="D518" s="419"/>
      <c r="E518" s="332"/>
    </row>
    <row r="519" spans="4:7" ht="20.25" customHeight="1" x14ac:dyDescent="0.2">
      <c r="D519" s="419"/>
      <c r="E519" s="332"/>
    </row>
    <row r="520" spans="4:7" s="428" customFormat="1" ht="22.5" customHeight="1" x14ac:dyDescent="0.15">
      <c r="E520" s="332"/>
      <c r="G520" s="429"/>
    </row>
    <row r="521" spans="4:7" s="428" customFormat="1" ht="22.5" customHeight="1" x14ac:dyDescent="0.15">
      <c r="E521" s="332"/>
      <c r="G521" s="429"/>
    </row>
    <row r="522" spans="4:7" s="428" customFormat="1" ht="22.5" customHeight="1" x14ac:dyDescent="0.15">
      <c r="E522" s="332"/>
      <c r="G522" s="429"/>
    </row>
    <row r="523" spans="4:7" s="428" customFormat="1" ht="22.5" customHeight="1" x14ac:dyDescent="0.15">
      <c r="E523" s="332"/>
      <c r="G523" s="429"/>
    </row>
    <row r="524" spans="4:7" s="428" customFormat="1" ht="22.5" customHeight="1" x14ac:dyDescent="0.15">
      <c r="E524" s="332"/>
      <c r="G524" s="429"/>
    </row>
    <row r="525" spans="4:7" s="428" customFormat="1" ht="22.5" customHeight="1" x14ac:dyDescent="0.15">
      <c r="E525" s="332"/>
      <c r="G525" s="429"/>
    </row>
    <row r="526" spans="4:7" s="428" customFormat="1" ht="22.5" customHeight="1" x14ac:dyDescent="0.15">
      <c r="E526" s="332"/>
      <c r="G526" s="429"/>
    </row>
    <row r="527" spans="4:7" s="428" customFormat="1" ht="22.5" customHeight="1" x14ac:dyDescent="0.15">
      <c r="E527" s="332"/>
      <c r="G527" s="429"/>
    </row>
    <row r="528" spans="4:7" s="428" customFormat="1" ht="22.5" customHeight="1" x14ac:dyDescent="0.15">
      <c r="E528" s="332"/>
      <c r="G528" s="429"/>
    </row>
    <row r="529" spans="4:7" s="428" customFormat="1" ht="22.5" customHeight="1" x14ac:dyDescent="0.15">
      <c r="E529" s="332"/>
      <c r="G529" s="429"/>
    </row>
    <row r="530" spans="4:7" s="428" customFormat="1" ht="22.5" customHeight="1" x14ac:dyDescent="0.15">
      <c r="E530" s="332"/>
      <c r="G530" s="429"/>
    </row>
    <row r="531" spans="4:7" ht="23.25" customHeight="1" x14ac:dyDescent="0.15">
      <c r="D531" s="421"/>
    </row>
    <row r="532" spans="4:7" ht="23.25" customHeight="1" x14ac:dyDescent="0.15">
      <c r="D532" s="421"/>
    </row>
    <row r="533" spans="4:7" ht="23.25" customHeight="1" x14ac:dyDescent="0.15"/>
    <row r="534" spans="4:7" ht="23.25" customHeight="1" x14ac:dyDescent="0.15"/>
    <row r="535" spans="4:7" ht="23.25" customHeight="1" x14ac:dyDescent="0.15"/>
    <row r="536" spans="4:7" ht="23.25" customHeight="1" x14ac:dyDescent="0.15"/>
    <row r="537" spans="4:7" ht="23.25" customHeight="1" x14ac:dyDescent="0.2">
      <c r="D537" s="418"/>
    </row>
    <row r="538" spans="4:7" ht="39.75" customHeight="1" x14ac:dyDescent="0.2">
      <c r="D538" s="418"/>
    </row>
    <row r="539" spans="4:7" ht="20.25" customHeight="1" x14ac:dyDescent="0.2">
      <c r="D539" s="419"/>
    </row>
    <row r="540" spans="4:7" ht="23.25" customHeight="1" x14ac:dyDescent="0.15"/>
    <row r="541" spans="4:7" s="428" customFormat="1" ht="22.5" customHeight="1" x14ac:dyDescent="0.15">
      <c r="E541" s="429"/>
      <c r="G541" s="429"/>
    </row>
    <row r="542" spans="4:7" s="428" customFormat="1" ht="22.5" customHeight="1" x14ac:dyDescent="0.15">
      <c r="E542" s="429"/>
      <c r="G542" s="429"/>
    </row>
    <row r="543" spans="4:7" s="428" customFormat="1" ht="22.5" customHeight="1" x14ac:dyDescent="0.15">
      <c r="E543" s="429"/>
      <c r="G543" s="429"/>
    </row>
    <row r="544" spans="4:7" ht="23.25" customHeight="1" x14ac:dyDescent="0.15">
      <c r="D544" s="421"/>
    </row>
    <row r="545" spans="4:4" ht="23.25" customHeight="1" x14ac:dyDescent="0.15">
      <c r="D545" s="421"/>
    </row>
    <row r="546" spans="4:4" ht="23.25" customHeight="1" x14ac:dyDescent="0.2">
      <c r="D546" s="418"/>
    </row>
    <row r="547" spans="4:4" ht="23.25" customHeight="1" x14ac:dyDescent="0.15"/>
    <row r="548" spans="4:4" ht="23.25" customHeight="1" x14ac:dyDescent="0.15"/>
    <row r="549" spans="4:4" ht="23.25" customHeight="1" x14ac:dyDescent="0.15"/>
    <row r="550" spans="4:4" ht="23.25" customHeight="1" x14ac:dyDescent="0.15"/>
    <row r="551" spans="4:4" ht="23.25" customHeight="1" x14ac:dyDescent="0.15"/>
    <row r="552" spans="4:4" ht="23.25" customHeight="1" x14ac:dyDescent="0.15"/>
    <row r="553" spans="4:4" ht="23.25" customHeight="1" x14ac:dyDescent="0.15"/>
    <row r="554" spans="4:4" ht="23.25" customHeight="1" x14ac:dyDescent="0.15"/>
    <row r="555" spans="4:4" ht="23.25" customHeight="1" x14ac:dyDescent="0.15"/>
    <row r="556" spans="4:4" ht="23.25" customHeight="1" x14ac:dyDescent="0.15"/>
    <row r="557" spans="4:4" ht="23.25" customHeight="1" x14ac:dyDescent="0.15">
      <c r="D557" s="423"/>
    </row>
    <row r="558" spans="4:4" ht="23.25" customHeight="1" x14ac:dyDescent="0.15"/>
    <row r="559" spans="4:4" ht="23.25" customHeight="1" x14ac:dyDescent="0.15"/>
    <row r="560" spans="4:4" ht="23.25" customHeight="1" x14ac:dyDescent="0.15"/>
    <row r="561" ht="23.25" customHeight="1" x14ac:dyDescent="0.15"/>
    <row r="562" ht="23.25" customHeight="1" x14ac:dyDescent="0.15"/>
    <row r="563" ht="23.25" customHeight="1" x14ac:dyDescent="0.15"/>
    <row r="564" ht="23.25" customHeight="1" x14ac:dyDescent="0.15"/>
    <row r="565" ht="23.25" customHeight="1" x14ac:dyDescent="0.15"/>
    <row r="566" ht="23.25" customHeight="1" x14ac:dyDescent="0.15"/>
    <row r="567" ht="23.25" customHeight="1" x14ac:dyDescent="0.15"/>
    <row r="568" ht="23.25" customHeight="1" x14ac:dyDescent="0.15"/>
    <row r="569" ht="23.25" customHeight="1" x14ac:dyDescent="0.15"/>
    <row r="570" ht="23.25" customHeight="1" x14ac:dyDescent="0.15"/>
    <row r="571" ht="23.25" customHeight="1" x14ac:dyDescent="0.15"/>
    <row r="572" ht="23.25" customHeight="1" x14ac:dyDescent="0.15"/>
    <row r="573" ht="23.25" customHeight="1" x14ac:dyDescent="0.15"/>
    <row r="574" ht="23.25" customHeight="1" x14ac:dyDescent="0.15"/>
    <row r="575" ht="23.25" customHeight="1" x14ac:dyDescent="0.15"/>
    <row r="576" ht="23.25" customHeight="1" x14ac:dyDescent="0.15"/>
    <row r="577" spans="4:7" ht="23.25" customHeight="1" x14ac:dyDescent="0.15">
      <c r="E577" s="341"/>
    </row>
    <row r="578" spans="4:7" ht="23.25" customHeight="1" x14ac:dyDescent="0.15">
      <c r="E578" s="332"/>
    </row>
    <row r="579" spans="4:7" ht="23.25" customHeight="1" x14ac:dyDescent="0.15">
      <c r="E579" s="332"/>
    </row>
    <row r="580" spans="4:7" ht="23.25" customHeight="1" x14ac:dyDescent="0.15">
      <c r="E580" s="332"/>
    </row>
    <row r="581" spans="4:7" ht="23.25" customHeight="1" x14ac:dyDescent="0.15">
      <c r="E581" s="332"/>
    </row>
    <row r="582" spans="4:7" ht="23.25" customHeight="1" x14ac:dyDescent="0.15"/>
    <row r="583" spans="4:7" ht="23.25" customHeight="1" x14ac:dyDescent="0.15"/>
    <row r="584" spans="4:7" s="428" customFormat="1" ht="22.5" customHeight="1" x14ac:dyDescent="0.15">
      <c r="E584" s="429"/>
      <c r="G584" s="429"/>
    </row>
    <row r="585" spans="4:7" ht="23.25" customHeight="1" x14ac:dyDescent="0.15">
      <c r="D585" s="421"/>
    </row>
    <row r="586" spans="4:7" ht="23.25" customHeight="1" x14ac:dyDescent="0.15">
      <c r="D586" s="421"/>
    </row>
    <row r="587" spans="4:7" ht="23.25" customHeight="1" x14ac:dyDescent="0.2">
      <c r="D587" s="418"/>
    </row>
    <row r="588" spans="4:7" ht="23.25" customHeight="1" x14ac:dyDescent="0.15"/>
    <row r="589" spans="4:7" ht="23.25" customHeight="1" x14ac:dyDescent="0.15"/>
    <row r="590" spans="4:7" ht="23.25" customHeight="1" x14ac:dyDescent="0.15"/>
    <row r="591" spans="4:7" ht="23.25" customHeight="1" x14ac:dyDescent="0.15"/>
    <row r="592" spans="4:7" ht="23.25" customHeight="1" x14ac:dyDescent="0.15"/>
    <row r="593" spans="4:5" ht="23.25" customHeight="1" x14ac:dyDescent="0.15"/>
    <row r="594" spans="4:5" ht="23.25" customHeight="1" x14ac:dyDescent="0.15"/>
    <row r="595" spans="4:5" ht="23.25" customHeight="1" x14ac:dyDescent="0.15"/>
    <row r="596" spans="4:5" ht="23.25" customHeight="1" x14ac:dyDescent="0.15"/>
    <row r="597" spans="4:5" ht="23.25" customHeight="1" x14ac:dyDescent="0.15"/>
    <row r="598" spans="4:5" ht="23.25" customHeight="1" x14ac:dyDescent="0.15">
      <c r="D598" s="423"/>
    </row>
    <row r="599" spans="4:5" ht="23.25" customHeight="1" x14ac:dyDescent="0.15">
      <c r="D599" s="423"/>
    </row>
    <row r="600" spans="4:5" ht="23.25" customHeight="1" x14ac:dyDescent="0.15">
      <c r="D600" s="423"/>
    </row>
    <row r="601" spans="4:5" ht="23.25" customHeight="1" x14ac:dyDescent="0.15"/>
    <row r="602" spans="4:5" ht="23.25" customHeight="1" x14ac:dyDescent="0.15"/>
    <row r="603" spans="4:5" ht="23.25" customHeight="1" x14ac:dyDescent="0.15"/>
    <row r="604" spans="4:5" ht="23.25" customHeight="1" x14ac:dyDescent="0.15"/>
    <row r="605" spans="4:5" ht="23.25" customHeight="1" x14ac:dyDescent="0.15"/>
    <row r="606" spans="4:5" ht="23.25" customHeight="1" x14ac:dyDescent="0.15"/>
    <row r="607" spans="4:5" ht="23.25" customHeight="1" x14ac:dyDescent="0.15">
      <c r="E607" s="341"/>
    </row>
    <row r="608" spans="4:5" ht="23.25" customHeight="1" x14ac:dyDescent="0.15">
      <c r="E608" s="332"/>
    </row>
    <row r="609" spans="4:7" ht="23.25" customHeight="1" x14ac:dyDescent="0.15">
      <c r="E609" s="332"/>
    </row>
    <row r="610" spans="4:7" ht="23.25" customHeight="1" x14ac:dyDescent="0.15">
      <c r="E610" s="332"/>
    </row>
    <row r="611" spans="4:7" ht="23.25" customHeight="1" x14ac:dyDescent="0.15">
      <c r="E611" s="332"/>
    </row>
    <row r="612" spans="4:7" ht="23.25" customHeight="1" x14ac:dyDescent="0.15">
      <c r="E612" s="332"/>
    </row>
    <row r="613" spans="4:7" ht="23.25" customHeight="1" x14ac:dyDescent="0.15">
      <c r="E613" s="332"/>
    </row>
    <row r="614" spans="4:7" ht="23.25" customHeight="1" x14ac:dyDescent="0.15">
      <c r="E614" s="332"/>
    </row>
    <row r="615" spans="4:7" ht="23.25" customHeight="1" x14ac:dyDescent="0.15">
      <c r="E615" s="332"/>
    </row>
    <row r="616" spans="4:7" ht="23.25" customHeight="1" x14ac:dyDescent="0.15">
      <c r="E616" s="332"/>
    </row>
    <row r="617" spans="4:7" ht="23.25" customHeight="1" x14ac:dyDescent="0.15">
      <c r="E617" s="332"/>
    </row>
    <row r="618" spans="4:7" ht="23.25" customHeight="1" x14ac:dyDescent="0.2">
      <c r="D618" s="418"/>
    </row>
    <row r="619" spans="4:7" ht="39.75" customHeight="1" x14ac:dyDescent="0.2">
      <c r="D619" s="418"/>
    </row>
    <row r="620" spans="4:7" ht="20.25" customHeight="1" x14ac:dyDescent="0.2">
      <c r="D620" s="419"/>
    </row>
    <row r="621" spans="4:7" ht="13.5" customHeight="1" x14ac:dyDescent="0.15"/>
    <row r="622" spans="4:7" ht="22.5" customHeight="1" x14ac:dyDescent="0.15">
      <c r="E622" s="332"/>
    </row>
    <row r="623" spans="4:7" ht="23.25" customHeight="1" x14ac:dyDescent="0.15">
      <c r="E623" s="332"/>
    </row>
    <row r="624" spans="4:7" s="428" customFormat="1" ht="22.5" customHeight="1" x14ac:dyDescent="0.15">
      <c r="E624" s="429"/>
      <c r="G624" s="429"/>
    </row>
    <row r="625" spans="4:5" ht="23.25" customHeight="1" x14ac:dyDescent="0.15">
      <c r="D625" s="421"/>
    </row>
    <row r="626" spans="4:5" ht="23.25" customHeight="1" x14ac:dyDescent="0.15">
      <c r="D626" s="421"/>
    </row>
    <row r="627" spans="4:5" ht="23.25" customHeight="1" x14ac:dyDescent="0.15"/>
    <row r="628" spans="4:5" ht="23.25" customHeight="1" x14ac:dyDescent="0.15"/>
    <row r="629" spans="4:5" ht="23.25" customHeight="1" x14ac:dyDescent="0.15"/>
    <row r="630" spans="4:5" ht="23.25" customHeight="1" x14ac:dyDescent="0.15"/>
    <row r="631" spans="4:5" ht="23.25" customHeight="1" x14ac:dyDescent="0.2">
      <c r="D631" s="418"/>
    </row>
    <row r="632" spans="4:5" ht="39.75" customHeight="1" x14ac:dyDescent="0.2">
      <c r="D632" s="418"/>
    </row>
    <row r="633" spans="4:5" ht="20.25" customHeight="1" x14ac:dyDescent="0.2">
      <c r="D633" s="419"/>
    </row>
    <row r="634" spans="4:5" ht="13.5" customHeight="1" x14ac:dyDescent="0.15"/>
    <row r="635" spans="4:5" ht="22.5" customHeight="1" x14ac:dyDescent="0.15">
      <c r="E635" s="332"/>
    </row>
    <row r="636" spans="4:5" ht="22.5" customHeight="1" x14ac:dyDescent="0.15">
      <c r="E636" s="332"/>
    </row>
    <row r="637" spans="4:5" ht="22.5" customHeight="1" x14ac:dyDescent="0.15">
      <c r="E637" s="332"/>
    </row>
    <row r="638" spans="4:5" ht="22.5" customHeight="1" x14ac:dyDescent="0.15">
      <c r="E638" s="332"/>
    </row>
    <row r="639" spans="4:5" ht="22.5" customHeight="1" x14ac:dyDescent="0.15">
      <c r="E639" s="332"/>
    </row>
    <row r="640" spans="4:5" ht="23.25" customHeight="1" x14ac:dyDescent="0.2">
      <c r="D640" s="418"/>
    </row>
    <row r="641" spans="4:5" ht="39.75" customHeight="1" x14ac:dyDescent="0.2">
      <c r="D641" s="418"/>
    </row>
    <row r="642" spans="4:5" ht="20.25" customHeight="1" x14ac:dyDescent="0.2">
      <c r="D642" s="419"/>
    </row>
    <row r="643" spans="4:5" ht="13.5" customHeight="1" x14ac:dyDescent="0.15"/>
    <row r="644" spans="4:5" ht="22.5" customHeight="1" x14ac:dyDescent="0.15">
      <c r="E644" s="332"/>
    </row>
    <row r="645" spans="4:5" ht="22.5" customHeight="1" x14ac:dyDescent="0.15">
      <c r="E645" s="332"/>
    </row>
    <row r="646" spans="4:5" ht="22.5" customHeight="1" x14ac:dyDescent="0.15">
      <c r="E646" s="332"/>
    </row>
    <row r="647" spans="4:5" ht="23.25" customHeight="1" x14ac:dyDescent="0.15">
      <c r="E647" s="332"/>
    </row>
    <row r="648" spans="4:5" ht="23.25" customHeight="1" x14ac:dyDescent="0.15">
      <c r="E648" s="332"/>
    </row>
    <row r="649" spans="4:5" ht="23.25" customHeight="1" x14ac:dyDescent="0.15">
      <c r="E649" s="332"/>
    </row>
    <row r="650" spans="4:5" ht="23.25" customHeight="1" x14ac:dyDescent="0.15">
      <c r="E650" s="332"/>
    </row>
    <row r="651" spans="4:5" ht="23.25" customHeight="1" x14ac:dyDescent="0.15">
      <c r="E651" s="332"/>
    </row>
    <row r="652" spans="4:5" ht="23.25" customHeight="1" x14ac:dyDescent="0.15">
      <c r="E652" s="332"/>
    </row>
    <row r="653" spans="4:5" ht="23.25" customHeight="1" x14ac:dyDescent="0.15">
      <c r="E653" s="332"/>
    </row>
    <row r="654" spans="4:5" ht="23.25" customHeight="1" x14ac:dyDescent="0.15">
      <c r="E654" s="341"/>
    </row>
    <row r="655" spans="4:5" ht="23.25" customHeight="1" x14ac:dyDescent="0.15">
      <c r="E655" s="332"/>
    </row>
    <row r="656" spans="4:5" ht="23.25" customHeight="1" x14ac:dyDescent="0.15">
      <c r="E656" s="332"/>
    </row>
    <row r="657" spans="4:5" ht="23.25" customHeight="1" x14ac:dyDescent="0.15">
      <c r="E657" s="332"/>
    </row>
    <row r="658" spans="4:5" ht="39.75" customHeight="1" x14ac:dyDescent="0.2">
      <c r="D658" s="418"/>
    </row>
    <row r="659" spans="4:5" ht="20.25" customHeight="1" x14ac:dyDescent="0.2">
      <c r="D659" s="419"/>
    </row>
    <row r="660" spans="4:5" ht="13.5" customHeight="1" x14ac:dyDescent="0.15"/>
    <row r="661" spans="4:5" ht="22.5" customHeight="1" x14ac:dyDescent="0.15">
      <c r="E661" s="332"/>
    </row>
    <row r="662" spans="4:5" ht="22.5" customHeight="1" x14ac:dyDescent="0.15">
      <c r="E662" s="332"/>
    </row>
    <row r="663" spans="4:5" ht="22.5" customHeight="1" x14ac:dyDescent="0.15">
      <c r="E663" s="332"/>
    </row>
    <row r="664" spans="4:5" ht="23.25" customHeight="1" x14ac:dyDescent="0.15">
      <c r="E664" s="332"/>
    </row>
    <row r="665" spans="4:5" ht="23.25" customHeight="1" x14ac:dyDescent="0.15">
      <c r="E665" s="332"/>
    </row>
    <row r="666" spans="4:5" ht="23.25" customHeight="1" x14ac:dyDescent="0.15">
      <c r="E666" s="332"/>
    </row>
    <row r="667" spans="4:5" ht="23.25" customHeight="1" x14ac:dyDescent="0.15">
      <c r="E667" s="341"/>
    </row>
    <row r="668" spans="4:5" ht="23.25" customHeight="1" x14ac:dyDescent="0.15">
      <c r="E668" s="332"/>
    </row>
    <row r="669" spans="4:5" ht="23.25" customHeight="1" x14ac:dyDescent="0.15"/>
    <row r="670" spans="4:5" ht="23.25" customHeight="1" x14ac:dyDescent="0.15">
      <c r="E670" s="341"/>
    </row>
    <row r="671" spans="4:5" ht="23.25" customHeight="1" x14ac:dyDescent="0.15">
      <c r="E671" s="332"/>
    </row>
    <row r="672" spans="4:5" ht="23.25" customHeight="1" x14ac:dyDescent="0.15">
      <c r="E672" s="332"/>
    </row>
    <row r="673" spans="4:7" ht="23.25" customHeight="1" x14ac:dyDescent="0.15">
      <c r="E673" s="332"/>
    </row>
    <row r="674" spans="4:7" ht="23.25" customHeight="1" x14ac:dyDescent="0.15">
      <c r="E674" s="332"/>
    </row>
    <row r="675" spans="4:7" ht="23.25" customHeight="1" x14ac:dyDescent="0.15">
      <c r="E675" s="332"/>
    </row>
    <row r="676" spans="4:7" ht="23.25" customHeight="1" x14ac:dyDescent="0.15">
      <c r="E676" s="332"/>
    </row>
    <row r="677" spans="4:7" ht="24" customHeight="1" x14ac:dyDescent="0.15">
      <c r="E677" s="332"/>
    </row>
    <row r="678" spans="4:7" ht="23.25" customHeight="1" x14ac:dyDescent="0.2">
      <c r="D678" s="418"/>
      <c r="E678" s="332"/>
    </row>
    <row r="679" spans="4:7" ht="22.5" customHeight="1" x14ac:dyDescent="0.15">
      <c r="E679" s="332"/>
    </row>
    <row r="680" spans="4:7" ht="22.5" customHeight="1" x14ac:dyDescent="0.15">
      <c r="E680" s="332"/>
    </row>
    <row r="681" spans="4:7" ht="22.5" customHeight="1" x14ac:dyDescent="0.15">
      <c r="E681" s="332"/>
    </row>
    <row r="682" spans="4:7" ht="22.5" customHeight="1" x14ac:dyDescent="0.15">
      <c r="E682" s="332"/>
    </row>
    <row r="683" spans="4:7" ht="22.5" customHeight="1" x14ac:dyDescent="0.15">
      <c r="E683" s="332"/>
    </row>
    <row r="684" spans="4:7" ht="23.25" customHeight="1" x14ac:dyDescent="0.15">
      <c r="E684" s="332"/>
    </row>
    <row r="685" spans="4:7" x14ac:dyDescent="0.15">
      <c r="G685" s="335"/>
    </row>
    <row r="686" spans="4:7" ht="23.25" customHeight="1" x14ac:dyDescent="0.15">
      <c r="D686" s="421"/>
    </row>
    <row r="687" spans="4:7" ht="23.25" customHeight="1" x14ac:dyDescent="0.15">
      <c r="D687" s="421"/>
    </row>
    <row r="688" spans="4:7" ht="23.25" customHeight="1" x14ac:dyDescent="0.25">
      <c r="D688" s="457"/>
    </row>
    <row r="689" spans="4:4" ht="24" customHeight="1" x14ac:dyDescent="0.2">
      <c r="D689" s="477"/>
    </row>
    <row r="690" spans="4:4" ht="23.25" customHeight="1" x14ac:dyDescent="0.15"/>
    <row r="691" spans="4:4" ht="23.25" customHeight="1" x14ac:dyDescent="0.15">
      <c r="D691" s="421"/>
    </row>
    <row r="692" spans="4:4" ht="23.25" customHeight="1" x14ac:dyDescent="0.2">
      <c r="D692" s="419"/>
    </row>
    <row r="693" spans="4:4" ht="23.25" customHeight="1" x14ac:dyDescent="0.15"/>
    <row r="694" spans="4:4" ht="23.25" customHeight="1" x14ac:dyDescent="0.15"/>
    <row r="695" spans="4:4" ht="23.25" customHeight="1" x14ac:dyDescent="0.15"/>
    <row r="696" spans="4:4" ht="23.25" customHeight="1" x14ac:dyDescent="0.15"/>
    <row r="697" spans="4:4" ht="23.25" customHeight="1" x14ac:dyDescent="0.15"/>
    <row r="698" spans="4:4" ht="23.25" customHeight="1" x14ac:dyDescent="0.15"/>
    <row r="699" spans="4:4" ht="23.25" customHeight="1" x14ac:dyDescent="0.15"/>
    <row r="700" spans="4:4" ht="23.25" customHeight="1" x14ac:dyDescent="0.15"/>
    <row r="701" spans="4:4" ht="23.25" customHeight="1" x14ac:dyDescent="0.15"/>
    <row r="702" spans="4:4" ht="23.25" customHeight="1" x14ac:dyDescent="0.15"/>
    <row r="703" spans="4:4" ht="23.25" customHeight="1" x14ac:dyDescent="0.15"/>
    <row r="704" spans="4:4" ht="23.25" customHeight="1" x14ac:dyDescent="0.15"/>
    <row r="705" spans="5:5" ht="23.25" customHeight="1" x14ac:dyDescent="0.15"/>
    <row r="706" spans="5:5" ht="23.25" customHeight="1" x14ac:dyDescent="0.15"/>
    <row r="707" spans="5:5" ht="23.25" customHeight="1" x14ac:dyDescent="0.15"/>
    <row r="708" spans="5:5" ht="23.25" customHeight="1" x14ac:dyDescent="0.15"/>
    <row r="709" spans="5:5" ht="23.25" customHeight="1" x14ac:dyDescent="0.15"/>
    <row r="710" spans="5:5" ht="23.25" customHeight="1" x14ac:dyDescent="0.15"/>
    <row r="711" spans="5:5" ht="23.25" customHeight="1" x14ac:dyDescent="0.15"/>
    <row r="712" spans="5:5" ht="23.25" customHeight="1" x14ac:dyDescent="0.15"/>
    <row r="713" spans="5:5" ht="23.25" customHeight="1" x14ac:dyDescent="0.15"/>
    <row r="714" spans="5:5" ht="23.25" customHeight="1" x14ac:dyDescent="0.15"/>
    <row r="715" spans="5:5" ht="23.25" customHeight="1" x14ac:dyDescent="0.15"/>
    <row r="716" spans="5:5" ht="23.25" customHeight="1" x14ac:dyDescent="0.15"/>
    <row r="717" spans="5:5" ht="23.25" customHeight="1" x14ac:dyDescent="0.15"/>
    <row r="718" spans="5:5" ht="23.25" customHeight="1" x14ac:dyDescent="0.15">
      <c r="E718" s="341"/>
    </row>
    <row r="719" spans="5:5" ht="23.25" customHeight="1" x14ac:dyDescent="0.15">
      <c r="E719" s="332"/>
    </row>
    <row r="720" spans="5:5" ht="23.25" customHeight="1" x14ac:dyDescent="0.15">
      <c r="E720" s="332"/>
    </row>
    <row r="721" spans="4:8" ht="23.25" customHeight="1" x14ac:dyDescent="0.15">
      <c r="E721" s="332"/>
    </row>
    <row r="722" spans="4:8" ht="23.25" customHeight="1" x14ac:dyDescent="0.15">
      <c r="E722" s="332"/>
    </row>
    <row r="723" spans="4:8" ht="23.25" customHeight="1" x14ac:dyDescent="0.15"/>
    <row r="724" spans="4:8" ht="23.25" customHeight="1" x14ac:dyDescent="0.15">
      <c r="E724" s="341"/>
    </row>
    <row r="725" spans="4:8" ht="23.25" customHeight="1" x14ac:dyDescent="0.15">
      <c r="E725" s="332"/>
    </row>
    <row r="726" spans="4:8" ht="23.25" customHeight="1" x14ac:dyDescent="0.15">
      <c r="E726" s="332"/>
    </row>
    <row r="727" spans="4:8" ht="23.25" customHeight="1" x14ac:dyDescent="0.15">
      <c r="E727" s="332"/>
    </row>
    <row r="728" spans="4:8" ht="23.25" customHeight="1" x14ac:dyDescent="0.15"/>
    <row r="729" spans="4:8" ht="23.25" customHeight="1" x14ac:dyDescent="0.15"/>
    <row r="730" spans="4:8" ht="23.25" customHeight="1" x14ac:dyDescent="0.15"/>
    <row r="731" spans="4:8" ht="23.25" customHeight="1" x14ac:dyDescent="0.15">
      <c r="E731" s="341"/>
    </row>
    <row r="732" spans="4:8" ht="23.25" customHeight="1" x14ac:dyDescent="0.15">
      <c r="E732" s="332"/>
    </row>
    <row r="733" spans="4:8" ht="23.25" customHeight="1" x14ac:dyDescent="0.15">
      <c r="E733" s="332"/>
    </row>
    <row r="734" spans="4:8" ht="23.25" customHeight="1" x14ac:dyDescent="0.15"/>
    <row r="735" spans="4:8" ht="23.25" customHeight="1" x14ac:dyDescent="0.2">
      <c r="D735" s="418"/>
    </row>
    <row r="736" spans="4:8" ht="39.75" customHeight="1" x14ac:dyDescent="0.2">
      <c r="D736" s="418"/>
      <c r="H736" s="427"/>
    </row>
    <row r="737" spans="4:14" ht="19.5" customHeight="1" x14ac:dyDescent="0.2">
      <c r="D737" s="419"/>
      <c r="H737" s="427"/>
    </row>
    <row r="738" spans="4:14" ht="13.5" customHeight="1" x14ac:dyDescent="0.15">
      <c r="H738" s="427"/>
    </row>
    <row r="739" spans="4:14" ht="13.5" customHeight="1" x14ac:dyDescent="0.15">
      <c r="E739" s="332"/>
      <c r="H739" s="427"/>
    </row>
    <row r="740" spans="4:14" ht="13.5" customHeight="1" x14ac:dyDescent="0.15">
      <c r="E740" s="332"/>
      <c r="H740" s="427"/>
    </row>
    <row r="741" spans="4:14" ht="13.5" customHeight="1" x14ac:dyDescent="0.15">
      <c r="E741" s="332"/>
      <c r="H741" s="427"/>
    </row>
    <row r="742" spans="4:14" ht="13.5" customHeight="1" x14ac:dyDescent="0.15">
      <c r="E742" s="332"/>
      <c r="H742" s="427"/>
    </row>
    <row r="743" spans="4:14" ht="13.5" customHeight="1" x14ac:dyDescent="0.15">
      <c r="E743" s="332"/>
      <c r="H743" s="427"/>
    </row>
    <row r="744" spans="4:14" ht="13.5" customHeight="1" x14ac:dyDescent="0.15">
      <c r="E744" s="332"/>
      <c r="H744" s="427"/>
    </row>
    <row r="745" spans="4:14" ht="13.5" customHeight="1" x14ac:dyDescent="0.15">
      <c r="E745" s="332"/>
    </row>
    <row r="746" spans="4:14" ht="13.5" customHeight="1" x14ac:dyDescent="0.15">
      <c r="E746" s="332"/>
    </row>
    <row r="747" spans="4:14" ht="14.25" customHeight="1" x14ac:dyDescent="0.15">
      <c r="E747" s="332"/>
    </row>
    <row r="748" spans="4:14" ht="13.5" customHeight="1" x14ac:dyDescent="0.15">
      <c r="E748" s="332"/>
    </row>
    <row r="749" spans="4:14" ht="39.75" customHeight="1" x14ac:dyDescent="0.2">
      <c r="D749" s="418"/>
      <c r="E749" s="332"/>
    </row>
    <row r="750" spans="4:14" ht="19.5" customHeight="1" x14ac:dyDescent="0.2">
      <c r="D750" s="419"/>
      <c r="E750" s="332"/>
    </row>
    <row r="751" spans="4:14" ht="13.5" customHeight="1" x14ac:dyDescent="0.15">
      <c r="E751" s="332"/>
    </row>
    <row r="752" spans="4:14" ht="13.5" customHeight="1" x14ac:dyDescent="0.15">
      <c r="E752" s="332"/>
      <c r="N752" s="427"/>
    </row>
    <row r="753" spans="4:14" ht="13.5" customHeight="1" x14ac:dyDescent="0.15">
      <c r="E753" s="332"/>
      <c r="N753" s="427"/>
    </row>
    <row r="754" spans="4:14" ht="13.5" customHeight="1" x14ac:dyDescent="0.15">
      <c r="E754" s="332"/>
      <c r="N754" s="427"/>
    </row>
    <row r="755" spans="4:14" ht="22.5" customHeight="1" x14ac:dyDescent="0.15">
      <c r="E755" s="332" ph="1"/>
      <c r="N755" s="427"/>
    </row>
    <row r="756" spans="4:14" ht="13.5" customHeight="1" x14ac:dyDescent="0.15">
      <c r="E756" s="332"/>
      <c r="N756" s="427"/>
    </row>
    <row r="757" spans="4:14" ht="13.5" customHeight="1" x14ac:dyDescent="0.15">
      <c r="E757" s="332"/>
      <c r="N757" s="427"/>
    </row>
    <row r="758" spans="4:14" ht="23.25" customHeight="1" x14ac:dyDescent="0.15">
      <c r="E758" s="341" ph="1"/>
      <c r="N758" s="427"/>
    </row>
    <row r="759" spans="4:14" ht="19.5" customHeight="1" x14ac:dyDescent="0.15">
      <c r="E759" s="332"/>
      <c r="N759" s="427"/>
    </row>
    <row r="760" spans="4:14" ht="20.25" customHeight="1" x14ac:dyDescent="0.15">
      <c r="E760" s="332"/>
    </row>
    <row r="761" spans="4:14" ht="13.5" customHeight="1" x14ac:dyDescent="0.15">
      <c r="E761" s="341"/>
    </row>
    <row r="762" spans="4:14" ht="13.5" customHeight="1" x14ac:dyDescent="0.15">
      <c r="E762" s="332"/>
    </row>
    <row r="763" spans="4:14" ht="13.5" customHeight="1" x14ac:dyDescent="0.15">
      <c r="E763" s="341"/>
    </row>
    <row r="764" spans="4:14" ht="23.25" customHeight="1" x14ac:dyDescent="0.15">
      <c r="D764" s="421"/>
    </row>
    <row r="765" spans="4:14" ht="23.25" customHeight="1" x14ac:dyDescent="0.15">
      <c r="D765" s="421"/>
    </row>
    <row r="766" spans="4:14" ht="23.25" customHeight="1" x14ac:dyDescent="0.15"/>
    <row r="767" spans="4:14" ht="23.25" customHeight="1" x14ac:dyDescent="0.15"/>
    <row r="768" spans="4:14" ht="23.25" customHeight="1" x14ac:dyDescent="0.15"/>
    <row r="769" spans="4:6" ht="23.25" customHeight="1" x14ac:dyDescent="0.15"/>
    <row r="770" spans="4:6" ht="23.25" customHeight="1" x14ac:dyDescent="0.15"/>
    <row r="771" spans="4:6" ht="23.25" customHeight="1" x14ac:dyDescent="0.15">
      <c r="F771" s="332" t="s">
        <v>1659</v>
      </c>
    </row>
    <row r="772" spans="4:6" ht="23.25" customHeight="1" x14ac:dyDescent="0.15"/>
    <row r="773" spans="4:6" ht="23.25" customHeight="1" x14ac:dyDescent="0.15">
      <c r="E773" s="341"/>
    </row>
    <row r="774" spans="4:6" ht="23.25" customHeight="1" x14ac:dyDescent="0.15">
      <c r="E774" s="332"/>
    </row>
    <row r="775" spans="4:6" ht="23.25" customHeight="1" x14ac:dyDescent="0.15">
      <c r="E775" s="332"/>
    </row>
    <row r="776" spans="4:6" ht="23.25" customHeight="1" x14ac:dyDescent="0.15"/>
    <row r="777" spans="4:6" ht="23.25" customHeight="1" x14ac:dyDescent="0.2">
      <c r="D777" s="418"/>
    </row>
    <row r="778" spans="4:6" ht="39.75" customHeight="1" x14ac:dyDescent="0.2">
      <c r="D778" s="418"/>
    </row>
    <row r="779" spans="4:6" ht="19.5" customHeight="1" x14ac:dyDescent="0.2">
      <c r="D779" s="419"/>
    </row>
    <row r="780" spans="4:6" ht="13.5" customHeight="1" x14ac:dyDescent="0.15"/>
    <row r="781" spans="4:6" ht="13.5" customHeight="1" x14ac:dyDescent="0.15">
      <c r="E781" s="332"/>
    </row>
    <row r="782" spans="4:6" ht="13.5" customHeight="1" x14ac:dyDescent="0.15">
      <c r="E782" s="332"/>
    </row>
    <row r="783" spans="4:6" ht="13.5" customHeight="1" x14ac:dyDescent="0.15">
      <c r="E783" s="332"/>
    </row>
    <row r="784" spans="4:6" ht="13.5" customHeight="1" x14ac:dyDescent="0.15">
      <c r="E784" s="332"/>
    </row>
    <row r="785" spans="5:5" ht="13.5" customHeight="1" x14ac:dyDescent="0.15">
      <c r="E785" s="332"/>
    </row>
    <row r="786" spans="5:5" ht="13.5" customHeight="1" x14ac:dyDescent="0.15">
      <c r="E786" s="332"/>
    </row>
    <row r="787" spans="5:5" ht="13.5" customHeight="1" x14ac:dyDescent="0.15">
      <c r="E787" s="332"/>
    </row>
    <row r="788" spans="5:5" ht="13.5" customHeight="1" x14ac:dyDescent="0.15">
      <c r="E788" s="332"/>
    </row>
    <row r="789" spans="5:5" ht="13.5" customHeight="1" x14ac:dyDescent="0.15">
      <c r="E789" s="332"/>
    </row>
    <row r="790" spans="5:5" ht="13.5" customHeight="1" x14ac:dyDescent="0.15">
      <c r="E790" s="332"/>
    </row>
    <row r="791" spans="5:5" ht="13.5" customHeight="1" x14ac:dyDescent="0.15">
      <c r="E791" s="332"/>
    </row>
    <row r="792" spans="5:5" ht="13.5" customHeight="1" x14ac:dyDescent="0.15">
      <c r="E792" s="341"/>
    </row>
    <row r="793" spans="5:5" ht="13.5" customHeight="1" x14ac:dyDescent="0.15">
      <c r="E793" s="332"/>
    </row>
    <row r="794" spans="5:5" ht="13.5" customHeight="1" x14ac:dyDescent="0.15">
      <c r="E794" s="332"/>
    </row>
    <row r="795" spans="5:5" ht="13.5" customHeight="1" x14ac:dyDescent="0.15">
      <c r="E795" s="332"/>
    </row>
    <row r="796" spans="5:5" ht="13.5" customHeight="1" x14ac:dyDescent="0.15">
      <c r="E796" s="332"/>
    </row>
    <row r="797" spans="5:5" ht="13.5" customHeight="1" x14ac:dyDescent="0.15">
      <c r="E797" s="332"/>
    </row>
    <row r="798" spans="5:5" ht="13.5" customHeight="1" x14ac:dyDescent="0.15">
      <c r="E798" s="332"/>
    </row>
    <row r="799" spans="5:5" ht="13.5" customHeight="1" x14ac:dyDescent="0.15">
      <c r="E799" s="332"/>
    </row>
    <row r="800" spans="5:5" ht="13.5" customHeight="1" x14ac:dyDescent="0.15">
      <c r="E800" s="332"/>
    </row>
    <row r="801" spans="4:5" ht="14.25" customHeight="1" x14ac:dyDescent="0.15">
      <c r="E801" s="332"/>
    </row>
    <row r="802" spans="4:5" ht="13.5" customHeight="1" x14ac:dyDescent="0.15">
      <c r="E802" s="332"/>
    </row>
    <row r="803" spans="4:5" ht="39.75" customHeight="1" x14ac:dyDescent="0.2">
      <c r="D803" s="418"/>
      <c r="E803" s="332"/>
    </row>
    <row r="804" spans="4:5" ht="19.5" customHeight="1" x14ac:dyDescent="0.2">
      <c r="D804" s="419"/>
      <c r="E804" s="332"/>
    </row>
    <row r="805" spans="4:5" ht="13.5" customHeight="1" x14ac:dyDescent="0.15">
      <c r="E805" s="332"/>
    </row>
    <row r="806" spans="4:5" ht="13.5" customHeight="1" x14ac:dyDescent="0.15">
      <c r="E806" s="332"/>
    </row>
    <row r="807" spans="4:5" ht="13.5" customHeight="1" x14ac:dyDescent="0.15">
      <c r="E807" s="332"/>
    </row>
    <row r="808" spans="4:5" ht="13.5" customHeight="1" x14ac:dyDescent="0.15">
      <c r="E808" s="332"/>
    </row>
    <row r="809" spans="4:5" ht="13.5" customHeight="1" x14ac:dyDescent="0.15">
      <c r="E809" s="332"/>
    </row>
    <row r="810" spans="4:5" ht="13.5" customHeight="1" x14ac:dyDescent="0.15">
      <c r="E810" s="332"/>
    </row>
    <row r="811" spans="4:5" ht="13.5" customHeight="1" x14ac:dyDescent="0.15">
      <c r="E811" s="332"/>
    </row>
    <row r="812" spans="4:5" ht="13.5" customHeight="1" x14ac:dyDescent="0.15">
      <c r="E812" s="332"/>
    </row>
    <row r="813" spans="4:5" ht="13.5" customHeight="1" x14ac:dyDescent="0.15">
      <c r="E813" s="341"/>
    </row>
    <row r="814" spans="4:5" ht="13.5" customHeight="1" x14ac:dyDescent="0.15">
      <c r="E814" s="341"/>
    </row>
    <row r="815" spans="4:5" ht="13.5" customHeight="1" x14ac:dyDescent="0.15">
      <c r="E815" s="341"/>
    </row>
    <row r="816" spans="4:5" ht="13.5" customHeight="1" x14ac:dyDescent="0.15">
      <c r="E816" s="332"/>
    </row>
    <row r="817" spans="4:5" ht="13.5" customHeight="1" x14ac:dyDescent="0.15">
      <c r="E817" s="341"/>
    </row>
    <row r="818" spans="4:5" ht="13.5" customHeight="1" x14ac:dyDescent="0.15">
      <c r="E818" s="341"/>
    </row>
    <row r="819" spans="4:5" ht="13.5" customHeight="1" x14ac:dyDescent="0.15">
      <c r="E819" s="332"/>
    </row>
    <row r="820" spans="4:5" ht="13.5" customHeight="1" x14ac:dyDescent="0.15">
      <c r="E820" s="332"/>
    </row>
    <row r="821" spans="4:5" ht="13.5" customHeight="1" x14ac:dyDescent="0.15">
      <c r="E821" s="332"/>
    </row>
    <row r="822" spans="4:5" ht="13.5" customHeight="1" x14ac:dyDescent="0.15">
      <c r="E822" s="341"/>
    </row>
    <row r="823" spans="4:5" ht="13.5" customHeight="1" x14ac:dyDescent="0.15">
      <c r="E823" s="341"/>
    </row>
    <row r="824" spans="4:5" ht="13.5" customHeight="1" x14ac:dyDescent="0.15">
      <c r="E824" s="341"/>
    </row>
    <row r="825" spans="4:5" ht="13.5" customHeight="1" x14ac:dyDescent="0.15">
      <c r="E825" s="341"/>
    </row>
    <row r="826" spans="4:5" ht="13.5" customHeight="1" x14ac:dyDescent="0.15">
      <c r="E826" s="341"/>
    </row>
    <row r="827" spans="4:5" ht="13.5" customHeight="1" x14ac:dyDescent="0.15">
      <c r="E827" s="341"/>
    </row>
    <row r="828" spans="4:5" ht="39.75" customHeight="1" x14ac:dyDescent="0.2">
      <c r="D828" s="418"/>
    </row>
    <row r="829" spans="4:5" ht="19.5" customHeight="1" x14ac:dyDescent="0.2">
      <c r="D829" s="419"/>
    </row>
    <row r="830" spans="4:5" ht="13.5" customHeight="1" x14ac:dyDescent="0.15"/>
    <row r="831" spans="4:5" ht="13.5" customHeight="1" x14ac:dyDescent="0.15">
      <c r="E831" s="332"/>
    </row>
    <row r="832" spans="4:5" ht="13.5" customHeight="1" x14ac:dyDescent="0.15">
      <c r="E832" s="332"/>
    </row>
    <row r="833" spans="4:5" ht="13.5" customHeight="1" x14ac:dyDescent="0.15">
      <c r="E833" s="332"/>
    </row>
    <row r="834" spans="4:5" ht="13.5" customHeight="1" x14ac:dyDescent="0.15">
      <c r="E834" s="341"/>
    </row>
    <row r="835" spans="4:5" ht="23.25" customHeight="1" x14ac:dyDescent="0.15">
      <c r="D835" s="421"/>
      <c r="E835" s="332"/>
    </row>
    <row r="836" spans="4:5" ht="23.25" customHeight="1" x14ac:dyDescent="0.15">
      <c r="D836" s="421"/>
    </row>
    <row r="837" spans="4:5" ht="23.25" customHeight="1" x14ac:dyDescent="0.15"/>
    <row r="838" spans="4:5" ht="23.25" customHeight="1" x14ac:dyDescent="0.15"/>
    <row r="839" spans="4:5" ht="23.25" customHeight="1" x14ac:dyDescent="0.15"/>
    <row r="840" spans="4:5" ht="23.25" customHeight="1" x14ac:dyDescent="0.15">
      <c r="E840" s="341"/>
    </row>
    <row r="841" spans="4:5" ht="23.25" customHeight="1" x14ac:dyDescent="0.15">
      <c r="E841" s="332"/>
    </row>
    <row r="842" spans="4:5" ht="23.25" customHeight="1" x14ac:dyDescent="0.15">
      <c r="E842" s="332"/>
    </row>
    <row r="843" spans="4:5" ht="23.25" customHeight="1" x14ac:dyDescent="0.15"/>
    <row r="844" spans="4:5" ht="23.25" customHeight="1" x14ac:dyDescent="0.2">
      <c r="D844" s="418"/>
    </row>
    <row r="845" spans="4:5" ht="39.75" customHeight="1" x14ac:dyDescent="0.2">
      <c r="D845" s="418"/>
    </row>
    <row r="846" spans="4:5" ht="19.5" customHeight="1" x14ac:dyDescent="0.2">
      <c r="D846" s="419"/>
    </row>
    <row r="847" spans="4:5" ht="13.5" customHeight="1" x14ac:dyDescent="0.15"/>
    <row r="848" spans="4:5" ht="13.5" customHeight="1" x14ac:dyDescent="0.15">
      <c r="E848" s="332"/>
    </row>
    <row r="849" spans="5:5" ht="13.5" customHeight="1" x14ac:dyDescent="0.15">
      <c r="E849" s="332"/>
    </row>
    <row r="850" spans="5:5" ht="13.5" customHeight="1" x14ac:dyDescent="0.15">
      <c r="E850" s="332"/>
    </row>
    <row r="851" spans="5:5" ht="13.5" customHeight="1" x14ac:dyDescent="0.15">
      <c r="E851" s="332"/>
    </row>
    <row r="852" spans="5:5" ht="13.5" customHeight="1" x14ac:dyDescent="0.15">
      <c r="E852" s="332"/>
    </row>
    <row r="853" spans="5:5" ht="13.5" customHeight="1" x14ac:dyDescent="0.15">
      <c r="E853" s="332"/>
    </row>
    <row r="854" spans="5:5" ht="13.5" customHeight="1" x14ac:dyDescent="0.15">
      <c r="E854" s="332"/>
    </row>
    <row r="855" spans="5:5" ht="13.5" customHeight="1" x14ac:dyDescent="0.15">
      <c r="E855" s="332"/>
    </row>
    <row r="856" spans="5:5" ht="13.5" customHeight="1" x14ac:dyDescent="0.15">
      <c r="E856" s="332"/>
    </row>
    <row r="857" spans="5:5" ht="13.5" customHeight="1" x14ac:dyDescent="0.15">
      <c r="E857" s="332"/>
    </row>
    <row r="858" spans="5:5" ht="13.5" customHeight="1" x14ac:dyDescent="0.15">
      <c r="E858" s="332"/>
    </row>
    <row r="859" spans="5:5" ht="13.5" customHeight="1" x14ac:dyDescent="0.15">
      <c r="E859" s="332"/>
    </row>
    <row r="860" spans="5:5" ht="13.5" customHeight="1" x14ac:dyDescent="0.15">
      <c r="E860" s="332"/>
    </row>
    <row r="861" spans="5:5" ht="13.5" customHeight="1" x14ac:dyDescent="0.15">
      <c r="E861" s="332"/>
    </row>
    <row r="862" spans="5:5" ht="13.5" customHeight="1" x14ac:dyDescent="0.15">
      <c r="E862" s="332"/>
    </row>
    <row r="863" spans="5:5" ht="13.5" customHeight="1" x14ac:dyDescent="0.15">
      <c r="E863" s="332"/>
    </row>
    <row r="864" spans="5:5" ht="13.5" customHeight="1" x14ac:dyDescent="0.15">
      <c r="E864" s="332"/>
    </row>
    <row r="865" spans="4:5" ht="13.5" customHeight="1" x14ac:dyDescent="0.15">
      <c r="E865" s="341"/>
    </row>
    <row r="866" spans="4:5" ht="13.5" customHeight="1" x14ac:dyDescent="0.15">
      <c r="E866" s="332"/>
    </row>
    <row r="867" spans="4:5" ht="14.25" customHeight="1" x14ac:dyDescent="0.15">
      <c r="E867" s="332"/>
    </row>
    <row r="868" spans="4:5" ht="14.25" customHeight="1" x14ac:dyDescent="0.15">
      <c r="E868" s="332"/>
    </row>
    <row r="869" spans="4:5" ht="14.25" customHeight="1" x14ac:dyDescent="0.15">
      <c r="E869" s="332"/>
    </row>
    <row r="870" spans="4:5" ht="14.25" customHeight="1" x14ac:dyDescent="0.15">
      <c r="E870" s="332"/>
    </row>
    <row r="871" spans="4:5" ht="14.25" customHeight="1" x14ac:dyDescent="0.15">
      <c r="E871" s="332"/>
    </row>
    <row r="872" spans="4:5" ht="14.25" customHeight="1" x14ac:dyDescent="0.15">
      <c r="E872" s="332"/>
    </row>
    <row r="873" spans="4:5" ht="14.25" customHeight="1" x14ac:dyDescent="0.15">
      <c r="E873" s="332"/>
    </row>
    <row r="874" spans="4:5" ht="14.25" customHeight="1" x14ac:dyDescent="0.15">
      <c r="E874" s="332"/>
    </row>
    <row r="875" spans="4:5" ht="14.25" customHeight="1" x14ac:dyDescent="0.15">
      <c r="E875" s="332"/>
    </row>
    <row r="876" spans="4:5" ht="13.5" customHeight="1" x14ac:dyDescent="0.15">
      <c r="E876" s="332"/>
    </row>
    <row r="877" spans="4:5" ht="39.75" customHeight="1" x14ac:dyDescent="0.2">
      <c r="D877" s="418"/>
      <c r="E877" s="332"/>
    </row>
    <row r="878" spans="4:5" ht="19.5" customHeight="1" x14ac:dyDescent="0.2">
      <c r="D878" s="419"/>
      <c r="E878" s="332"/>
    </row>
    <row r="879" spans="4:5" ht="13.5" customHeight="1" x14ac:dyDescent="0.15">
      <c r="E879" s="332"/>
    </row>
    <row r="880" spans="4:5" ht="13.5" customHeight="1" x14ac:dyDescent="0.15">
      <c r="E880" s="332"/>
    </row>
    <row r="881" spans="5:5" ht="13.5" customHeight="1" x14ac:dyDescent="0.15">
      <c r="E881" s="332"/>
    </row>
    <row r="882" spans="5:5" ht="13.5" customHeight="1" x14ac:dyDescent="0.15">
      <c r="E882" s="332"/>
    </row>
    <row r="883" spans="5:5" ht="13.5" customHeight="1" x14ac:dyDescent="0.15">
      <c r="E883" s="332"/>
    </row>
    <row r="884" spans="5:5" ht="13.5" customHeight="1" x14ac:dyDescent="0.15">
      <c r="E884" s="332"/>
    </row>
    <row r="885" spans="5:5" ht="13.5" customHeight="1" x14ac:dyDescent="0.15">
      <c r="E885" s="332"/>
    </row>
    <row r="886" spans="5:5" ht="13.5" customHeight="1" x14ac:dyDescent="0.15">
      <c r="E886" s="332"/>
    </row>
    <row r="887" spans="5:5" ht="13.5" customHeight="1" x14ac:dyDescent="0.15">
      <c r="E887" s="332"/>
    </row>
    <row r="888" spans="5:5" ht="13.5" customHeight="1" x14ac:dyDescent="0.15">
      <c r="E888" s="332"/>
    </row>
    <row r="889" spans="5:5" ht="13.5" customHeight="1" x14ac:dyDescent="0.15">
      <c r="E889" s="332"/>
    </row>
    <row r="890" spans="5:5" ht="13.5" customHeight="1" x14ac:dyDescent="0.15">
      <c r="E890" s="341"/>
    </row>
    <row r="891" spans="5:5" ht="13.5" customHeight="1" x14ac:dyDescent="0.15">
      <c r="E891" s="341"/>
    </row>
    <row r="892" spans="5:5" ht="13.5" customHeight="1" x14ac:dyDescent="0.15">
      <c r="E892" s="341"/>
    </row>
    <row r="893" spans="5:5" ht="13.5" customHeight="1" x14ac:dyDescent="0.15">
      <c r="E893" s="332"/>
    </row>
    <row r="894" spans="5:5" ht="13.5" customHeight="1" x14ac:dyDescent="0.15">
      <c r="E894" s="341"/>
    </row>
    <row r="895" spans="5:5" ht="13.5" customHeight="1" x14ac:dyDescent="0.15">
      <c r="E895" s="341"/>
    </row>
    <row r="896" spans="5:5" ht="13.5" customHeight="1" x14ac:dyDescent="0.15">
      <c r="E896" s="332"/>
    </row>
    <row r="897" spans="4:5" ht="13.5" customHeight="1" x14ac:dyDescent="0.15">
      <c r="E897" s="341"/>
    </row>
    <row r="898" spans="4:5" ht="13.5" customHeight="1" x14ac:dyDescent="0.15">
      <c r="E898" s="341"/>
    </row>
    <row r="899" spans="4:5" ht="13.5" customHeight="1" x14ac:dyDescent="0.15">
      <c r="E899" s="341"/>
    </row>
    <row r="900" spans="4:5" ht="13.5" customHeight="1" x14ac:dyDescent="0.15">
      <c r="E900" s="341"/>
    </row>
    <row r="901" spans="4:5" ht="13.5" customHeight="1" x14ac:dyDescent="0.15">
      <c r="E901" s="341"/>
    </row>
    <row r="902" spans="4:5" ht="13.5" customHeight="1" x14ac:dyDescent="0.15">
      <c r="E902" s="341"/>
    </row>
    <row r="903" spans="4:5" ht="13.5" customHeight="1" x14ac:dyDescent="0.15">
      <c r="E903" s="341"/>
    </row>
    <row r="904" spans="4:5" ht="13.5" customHeight="1" x14ac:dyDescent="0.15">
      <c r="E904" s="341"/>
    </row>
    <row r="905" spans="4:5" ht="13.5" customHeight="1" x14ac:dyDescent="0.15">
      <c r="E905" s="341"/>
    </row>
    <row r="906" spans="4:5" ht="13.5" customHeight="1" x14ac:dyDescent="0.15">
      <c r="E906" s="341"/>
    </row>
    <row r="907" spans="4:5" ht="13.5" customHeight="1" x14ac:dyDescent="0.15">
      <c r="E907" s="341"/>
    </row>
    <row r="908" spans="4:5" ht="23.25" customHeight="1" x14ac:dyDescent="0.15">
      <c r="E908" s="332"/>
    </row>
    <row r="909" spans="4:5" ht="23.25" customHeight="1" x14ac:dyDescent="0.15">
      <c r="D909" s="421"/>
    </row>
    <row r="910" spans="4:5" ht="23.25" customHeight="1" x14ac:dyDescent="0.15"/>
    <row r="911" spans="4:5" ht="23.25" customHeight="1" x14ac:dyDescent="0.15"/>
    <row r="912" spans="4:5" ht="23.25" customHeight="1" x14ac:dyDescent="0.15"/>
    <row r="913" spans="4:4" ht="23.25" customHeight="1" x14ac:dyDescent="0.15"/>
    <row r="914" spans="4:4" ht="23.25" customHeight="1" x14ac:dyDescent="0.15"/>
    <row r="915" spans="4:4" ht="23.25" customHeight="1" x14ac:dyDescent="0.15"/>
    <row r="916" spans="4:4" ht="23.25" customHeight="1" x14ac:dyDescent="0.15"/>
    <row r="917" spans="4:4" ht="23.25" customHeight="1" x14ac:dyDescent="0.15"/>
    <row r="918" spans="4:4" ht="23.25" customHeight="1" x14ac:dyDescent="0.15"/>
    <row r="919" spans="4:4" ht="23.25" customHeight="1" x14ac:dyDescent="0.15"/>
    <row r="920" spans="4:4" ht="23.25" customHeight="1" x14ac:dyDescent="0.15"/>
    <row r="921" spans="4:4" ht="23.25" customHeight="1" x14ac:dyDescent="0.15"/>
    <row r="922" spans="4:4" ht="23.25" customHeight="1" x14ac:dyDescent="0.15"/>
    <row r="923" spans="4:4" ht="23.25" customHeight="1" x14ac:dyDescent="0.15"/>
    <row r="924" spans="4:4" ht="23.25" customHeight="1" x14ac:dyDescent="0.15"/>
    <row r="925" spans="4:4" ht="21.75" customHeight="1" x14ac:dyDescent="0.2">
      <c r="D925" s="418"/>
    </row>
    <row r="927" spans="4:4" ht="39" customHeight="1" x14ac:dyDescent="0.2">
      <c r="D927" s="418"/>
    </row>
    <row r="928" spans="4:4" ht="20.25" customHeight="1" x14ac:dyDescent="0.2">
      <c r="D928" s="419"/>
    </row>
    <row r="930" spans="4:9" x14ac:dyDescent="0.15">
      <c r="E930" s="332"/>
    </row>
    <row r="931" spans="4:9" x14ac:dyDescent="0.15">
      <c r="E931" s="332"/>
    </row>
    <row r="932" spans="4:9" x14ac:dyDescent="0.15">
      <c r="E932" s="332"/>
    </row>
    <row r="933" spans="4:9" x14ac:dyDescent="0.15">
      <c r="E933" s="332"/>
    </row>
    <row r="934" spans="4:9" x14ac:dyDescent="0.15">
      <c r="E934" s="332"/>
    </row>
    <row r="935" spans="4:9" x14ac:dyDescent="0.15">
      <c r="E935" s="332"/>
    </row>
    <row r="936" spans="4:9" ht="13.5" customHeight="1" x14ac:dyDescent="0.15">
      <c r="E936" s="332"/>
    </row>
    <row r="937" spans="4:9" ht="18.75" customHeight="1" x14ac:dyDescent="0.15">
      <c r="I937" s="423"/>
    </row>
    <row r="938" spans="4:9" ht="18.75" customHeight="1" x14ac:dyDescent="0.15">
      <c r="E938" s="332"/>
    </row>
    <row r="939" spans="4:9" x14ac:dyDescent="0.15">
      <c r="E939" s="332"/>
    </row>
    <row r="940" spans="4:9" ht="38.25" customHeight="1" x14ac:dyDescent="0.2">
      <c r="D940" s="418"/>
      <c r="I940" s="423"/>
    </row>
    <row r="941" spans="4:9" ht="19.5" customHeight="1" x14ac:dyDescent="0.2">
      <c r="D941" s="419"/>
    </row>
    <row r="943" spans="4:9" x14ac:dyDescent="0.15">
      <c r="E943" s="332"/>
    </row>
    <row r="944" spans="4:9" x14ac:dyDescent="0.15">
      <c r="E944" s="332"/>
    </row>
    <row r="945" spans="5:5" x14ac:dyDescent="0.15">
      <c r="E945" s="341"/>
    </row>
    <row r="946" spans="5:5" x14ac:dyDescent="0.15">
      <c r="E946" s="341"/>
    </row>
    <row r="947" spans="5:5" x14ac:dyDescent="0.15">
      <c r="E947" s="341"/>
    </row>
    <row r="948" spans="5:5" x14ac:dyDescent="0.15">
      <c r="E948" s="341"/>
    </row>
    <row r="949" spans="5:5" x14ac:dyDescent="0.15">
      <c r="E949" s="341"/>
    </row>
    <row r="950" spans="5:5" x14ac:dyDescent="0.15">
      <c r="E950" s="341"/>
    </row>
    <row r="951" spans="5:5" x14ac:dyDescent="0.15">
      <c r="E951" s="341"/>
    </row>
    <row r="952" spans="5:5" x14ac:dyDescent="0.15">
      <c r="E952" s="341"/>
    </row>
    <row r="953" spans="5:5" x14ac:dyDescent="0.15">
      <c r="E953" s="341"/>
    </row>
    <row r="954" spans="5:5" x14ac:dyDescent="0.15">
      <c r="E954" s="341"/>
    </row>
    <row r="955" spans="5:5" x14ac:dyDescent="0.15">
      <c r="E955" s="341"/>
    </row>
    <row r="956" spans="5:5" x14ac:dyDescent="0.15">
      <c r="E956" s="341"/>
    </row>
    <row r="957" spans="5:5" x14ac:dyDescent="0.15">
      <c r="E957" s="341"/>
    </row>
    <row r="958" spans="5:5" x14ac:dyDescent="0.15">
      <c r="E958" s="341"/>
    </row>
    <row r="959" spans="5:5" x14ac:dyDescent="0.15">
      <c r="E959" s="341"/>
    </row>
    <row r="960" spans="5:5" x14ac:dyDescent="0.15">
      <c r="E960" s="341"/>
    </row>
    <row r="961" spans="5:5" x14ac:dyDescent="0.15">
      <c r="E961" s="341"/>
    </row>
    <row r="962" spans="5:5" x14ac:dyDescent="0.15">
      <c r="E962" s="341"/>
    </row>
    <row r="963" spans="5:5" x14ac:dyDescent="0.15">
      <c r="E963" s="341"/>
    </row>
    <row r="964" spans="5:5" x14ac:dyDescent="0.15">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395" activePane="bottomLeft" state="frozen"/>
      <selection pane="bottomLeft" activeCell="K403" sqref="K403"/>
    </sheetView>
  </sheetViews>
  <sheetFormatPr defaultColWidth="9" defaultRowHeight="24" customHeight="1"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ht="13.5" x14ac:dyDescent="0.15">
      <c r="A1"/>
      <c r="B1" s="565" t="s">
        <v>2444</v>
      </c>
      <c r="C1" s="723"/>
      <c r="D1" s="2"/>
      <c r="E1"/>
      <c r="G1" s="565" t="s">
        <v>2436</v>
      </c>
      <c r="J1"/>
      <c r="K1"/>
    </row>
    <row r="2" spans="1:14" ht="14.25" x14ac:dyDescent="0.15">
      <c r="A2" s="725" t="s">
        <v>2459</v>
      </c>
      <c r="B2" s="726">
        <v>427</v>
      </c>
      <c r="C2" s="754" t="s">
        <v>2464</v>
      </c>
      <c r="D2" s="2"/>
      <c r="E2"/>
      <c r="G2" s="652">
        <v>141</v>
      </c>
      <c r="H2" s="651" t="s">
        <v>2453</v>
      </c>
      <c r="J2"/>
      <c r="K2"/>
    </row>
    <row r="3" spans="1:14" ht="13.5" x14ac:dyDescent="0.15">
      <c r="A3" s="725" t="s">
        <v>2460</v>
      </c>
      <c r="B3" s="726">
        <v>405</v>
      </c>
      <c r="C3" s="723"/>
      <c r="D3" s="2"/>
      <c r="E3"/>
      <c r="G3" s="652">
        <v>241</v>
      </c>
      <c r="H3" s="651" t="s">
        <v>2454</v>
      </c>
      <c r="J3"/>
      <c r="K3"/>
    </row>
    <row r="4" spans="1:14" ht="13.5" x14ac:dyDescent="0.15">
      <c r="M4">
        <v>245</v>
      </c>
      <c r="N4">
        <v>244</v>
      </c>
    </row>
    <row r="5" spans="1:14" ht="13.5" x14ac:dyDescent="0.15">
      <c r="A5" s="1490" t="s">
        <v>760</v>
      </c>
      <c r="B5" s="1491"/>
      <c r="C5" s="1491"/>
      <c r="D5" s="1491"/>
      <c r="E5" s="1492"/>
      <c r="G5" s="1493" t="s">
        <v>761</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ht="13.5" x14ac:dyDescent="0.15">
      <c r="A8" s="101">
        <v>40722</v>
      </c>
      <c r="B8" t="s">
        <v>55</v>
      </c>
      <c r="C8" t="s">
        <v>673</v>
      </c>
      <c r="D8" s="90">
        <v>10000</v>
      </c>
      <c r="E8" s="90">
        <f>IF(D8="","",D8)</f>
        <v>10000</v>
      </c>
      <c r="G8" s="101">
        <v>40875</v>
      </c>
      <c r="H8" t="s">
        <v>729</v>
      </c>
      <c r="I8" t="s">
        <v>754</v>
      </c>
      <c r="J8" s="90">
        <v>340000</v>
      </c>
      <c r="K8" s="90">
        <f>IF(J8="","",J8)</f>
        <v>340000</v>
      </c>
    </row>
    <row r="9" spans="1:14" ht="13.5" x14ac:dyDescent="0.15">
      <c r="A9" s="101">
        <v>40722</v>
      </c>
      <c r="B9" t="s">
        <v>59</v>
      </c>
      <c r="C9" t="s">
        <v>674</v>
      </c>
      <c r="D9" s="90">
        <v>10000</v>
      </c>
      <c r="E9" s="90">
        <f t="shared" ref="E9:E69" si="0">IF(D9="","",D9+E8)</f>
        <v>20000</v>
      </c>
      <c r="K9" s="90" t="str">
        <f t="shared" ref="K9:K72" si="1">IF(J9="","",J9+K8)</f>
        <v/>
      </c>
    </row>
    <row r="10" spans="1:14" ht="13.5" x14ac:dyDescent="0.15">
      <c r="A10" s="101">
        <v>40784</v>
      </c>
      <c r="B10" t="s">
        <v>66</v>
      </c>
      <c r="C10" t="s">
        <v>431</v>
      </c>
      <c r="D10" s="90">
        <v>10000</v>
      </c>
      <c r="E10" s="90">
        <f t="shared" si="0"/>
        <v>30000</v>
      </c>
      <c r="K10" s="90" t="str">
        <f t="shared" si="1"/>
        <v/>
      </c>
    </row>
    <row r="11" spans="1:14" ht="13.5" x14ac:dyDescent="0.15">
      <c r="A11" s="101">
        <v>40808</v>
      </c>
      <c r="B11" t="s">
        <v>142</v>
      </c>
      <c r="C11" t="s">
        <v>432</v>
      </c>
      <c r="D11" s="90">
        <v>30000</v>
      </c>
      <c r="E11" s="90">
        <f t="shared" si="0"/>
        <v>60000</v>
      </c>
      <c r="K11" s="90" t="str">
        <f t="shared" si="1"/>
        <v/>
      </c>
    </row>
    <row r="12" spans="1:14" ht="13.5" x14ac:dyDescent="0.15">
      <c r="A12" s="101">
        <v>40815</v>
      </c>
      <c r="B12" t="s">
        <v>94</v>
      </c>
      <c r="C12" t="s">
        <v>675</v>
      </c>
      <c r="D12" s="90">
        <v>30000</v>
      </c>
      <c r="E12" s="90">
        <f t="shared" si="0"/>
        <v>90000</v>
      </c>
      <c r="K12" s="90" t="str">
        <f t="shared" si="1"/>
        <v/>
      </c>
    </row>
    <row r="13" spans="1:14" ht="13.5" x14ac:dyDescent="0.15">
      <c r="A13" s="101">
        <v>40829</v>
      </c>
      <c r="B13" t="s">
        <v>77</v>
      </c>
      <c r="C13" t="s">
        <v>748</v>
      </c>
      <c r="D13" s="90">
        <v>30000</v>
      </c>
      <c r="E13" s="90">
        <f t="shared" si="0"/>
        <v>120000</v>
      </c>
      <c r="K13" s="90" t="str">
        <f t="shared" si="1"/>
        <v/>
      </c>
    </row>
    <row r="14" spans="1:14" ht="13.5" x14ac:dyDescent="0.15">
      <c r="A14" s="101">
        <v>40829</v>
      </c>
      <c r="B14" t="s">
        <v>77</v>
      </c>
      <c r="C14" t="s">
        <v>749</v>
      </c>
      <c r="D14" s="90">
        <v>10000</v>
      </c>
      <c r="E14" s="90">
        <f t="shared" si="0"/>
        <v>130000</v>
      </c>
      <c r="K14" s="90" t="str">
        <f t="shared" si="1"/>
        <v/>
      </c>
    </row>
    <row r="15" spans="1:14" ht="13.5" x14ac:dyDescent="0.15">
      <c r="A15" s="101">
        <v>40829</v>
      </c>
      <c r="B15" t="s">
        <v>77</v>
      </c>
      <c r="C15" t="s">
        <v>437</v>
      </c>
      <c r="D15" s="90">
        <v>30000</v>
      </c>
      <c r="E15" s="90">
        <f t="shared" si="0"/>
        <v>160000</v>
      </c>
      <c r="K15" s="90" t="str">
        <f t="shared" si="1"/>
        <v/>
      </c>
    </row>
    <row r="16" spans="1:14" ht="13.5" x14ac:dyDescent="0.15">
      <c r="A16" s="101">
        <v>40829</v>
      </c>
      <c r="B16" t="s">
        <v>77</v>
      </c>
      <c r="C16" t="s">
        <v>678</v>
      </c>
      <c r="D16" s="90">
        <v>10000</v>
      </c>
      <c r="E16" s="90">
        <f t="shared" si="0"/>
        <v>170000</v>
      </c>
      <c r="K16" s="90" t="str">
        <f t="shared" si="1"/>
        <v/>
      </c>
    </row>
    <row r="17" spans="1:11" ht="13.5" x14ac:dyDescent="0.15">
      <c r="A17" s="101">
        <v>40829</v>
      </c>
      <c r="B17" t="s">
        <v>77</v>
      </c>
      <c r="C17" t="s">
        <v>750</v>
      </c>
      <c r="D17" s="90">
        <v>10000</v>
      </c>
      <c r="E17" s="90">
        <f t="shared" si="0"/>
        <v>180000</v>
      </c>
      <c r="K17" s="90" t="str">
        <f t="shared" si="1"/>
        <v/>
      </c>
    </row>
    <row r="18" spans="1:11" ht="13.5" x14ac:dyDescent="0.15">
      <c r="A18" s="101">
        <v>40829</v>
      </c>
      <c r="B18" t="s">
        <v>77</v>
      </c>
      <c r="C18" t="s">
        <v>680</v>
      </c>
      <c r="D18" s="90">
        <v>10000</v>
      </c>
      <c r="E18" s="90">
        <f t="shared" si="0"/>
        <v>190000</v>
      </c>
      <c r="K18" s="90" t="str">
        <f t="shared" si="1"/>
        <v/>
      </c>
    </row>
    <row r="19" spans="1:11" ht="13.5" x14ac:dyDescent="0.15">
      <c r="A19" s="101">
        <v>40829</v>
      </c>
      <c r="B19" t="s">
        <v>77</v>
      </c>
      <c r="C19" t="s">
        <v>751</v>
      </c>
      <c r="D19" s="90">
        <v>10000</v>
      </c>
      <c r="E19" s="90">
        <f t="shared" si="0"/>
        <v>200000</v>
      </c>
      <c r="K19" s="90" t="str">
        <f t="shared" si="1"/>
        <v/>
      </c>
    </row>
    <row r="20" spans="1:11" ht="13.5" x14ac:dyDescent="0.15">
      <c r="A20" s="101">
        <v>40841</v>
      </c>
      <c r="B20" t="s">
        <v>142</v>
      </c>
      <c r="C20" t="s">
        <v>682</v>
      </c>
      <c r="D20" s="90">
        <v>10000</v>
      </c>
      <c r="E20" s="90">
        <f t="shared" si="0"/>
        <v>210000</v>
      </c>
      <c r="K20" s="90" t="str">
        <f t="shared" si="1"/>
        <v/>
      </c>
    </row>
    <row r="21" spans="1:11" ht="13.5" x14ac:dyDescent="0.15">
      <c r="A21" s="101">
        <v>40848</v>
      </c>
      <c r="B21" t="s">
        <v>409</v>
      </c>
      <c r="C21" t="s">
        <v>752</v>
      </c>
      <c r="D21" s="90">
        <v>50000</v>
      </c>
      <c r="E21" s="90">
        <f t="shared" si="0"/>
        <v>260000</v>
      </c>
      <c r="K21" s="90" t="str">
        <f t="shared" si="1"/>
        <v/>
      </c>
    </row>
    <row r="22" spans="1:11" ht="13.5" x14ac:dyDescent="0.15">
      <c r="A22" s="101">
        <v>40851</v>
      </c>
      <c r="B22" t="s">
        <v>94</v>
      </c>
      <c r="C22" t="s">
        <v>445</v>
      </c>
      <c r="D22" s="90">
        <v>50000</v>
      </c>
      <c r="E22" s="90">
        <f t="shared" si="0"/>
        <v>310000</v>
      </c>
      <c r="K22" s="90" t="str">
        <f t="shared" si="1"/>
        <v/>
      </c>
    </row>
    <row r="23" spans="1:11" ht="13.5" x14ac:dyDescent="0.15">
      <c r="A23" s="101">
        <v>40869</v>
      </c>
      <c r="B23" t="s">
        <v>446</v>
      </c>
      <c r="C23" t="s">
        <v>753</v>
      </c>
      <c r="D23" s="90">
        <v>30000</v>
      </c>
      <c r="E23" s="90">
        <f t="shared" si="0"/>
        <v>340000</v>
      </c>
      <c r="K23" s="90" t="str">
        <f t="shared" si="1"/>
        <v/>
      </c>
    </row>
    <row r="24" spans="1:11" ht="13.5" x14ac:dyDescent="0.15">
      <c r="A24" s="101">
        <v>40882</v>
      </c>
      <c r="B24" t="s">
        <v>142</v>
      </c>
      <c r="C24" t="s">
        <v>755</v>
      </c>
      <c r="D24" s="90">
        <v>10000</v>
      </c>
      <c r="E24" s="90">
        <f t="shared" si="0"/>
        <v>350000</v>
      </c>
      <c r="K24" s="90" t="str">
        <f t="shared" si="1"/>
        <v/>
      </c>
    </row>
    <row r="25" spans="1:11" ht="13.5" x14ac:dyDescent="0.15">
      <c r="A25" s="101">
        <v>40882</v>
      </c>
      <c r="B25" t="s">
        <v>142</v>
      </c>
      <c r="C25" t="s">
        <v>686</v>
      </c>
      <c r="D25" s="90">
        <v>50000</v>
      </c>
      <c r="E25" s="90">
        <f t="shared" si="0"/>
        <v>400000</v>
      </c>
      <c r="K25" s="90" t="str">
        <f t="shared" si="1"/>
        <v/>
      </c>
    </row>
    <row r="26" spans="1:11" ht="13.5" x14ac:dyDescent="0.15">
      <c r="A26" s="101">
        <v>40903</v>
      </c>
      <c r="B26" t="s">
        <v>142</v>
      </c>
      <c r="C26" t="s">
        <v>687</v>
      </c>
      <c r="D26" s="90">
        <v>30000</v>
      </c>
      <c r="E26" s="90">
        <f t="shared" si="0"/>
        <v>430000</v>
      </c>
      <c r="K26" s="90" t="str">
        <f t="shared" si="1"/>
        <v/>
      </c>
    </row>
    <row r="27" spans="1:11" ht="13.5" x14ac:dyDescent="0.15">
      <c r="A27" s="101">
        <v>40903</v>
      </c>
      <c r="B27" t="s">
        <v>142</v>
      </c>
      <c r="C27" t="s">
        <v>688</v>
      </c>
      <c r="D27" s="90">
        <v>10000</v>
      </c>
      <c r="E27" s="90">
        <f t="shared" si="0"/>
        <v>440000</v>
      </c>
      <c r="K27" s="90" t="str">
        <f t="shared" si="1"/>
        <v/>
      </c>
    </row>
    <row r="28" spans="1:11" ht="13.5" x14ac:dyDescent="0.15">
      <c r="A28" s="101">
        <v>40903</v>
      </c>
      <c r="B28" t="s">
        <v>321</v>
      </c>
      <c r="C28" t="s">
        <v>689</v>
      </c>
      <c r="D28" s="90">
        <v>50000</v>
      </c>
      <c r="E28" s="90">
        <f t="shared" si="0"/>
        <v>490000</v>
      </c>
      <c r="K28" s="90" t="str">
        <f t="shared" si="1"/>
        <v/>
      </c>
    </row>
    <row r="29" spans="1:11" ht="13.5" x14ac:dyDescent="0.15">
      <c r="A29" s="101">
        <v>40903</v>
      </c>
      <c r="B29" t="s">
        <v>321</v>
      </c>
      <c r="C29" t="s">
        <v>690</v>
      </c>
      <c r="D29" s="90">
        <v>10000</v>
      </c>
      <c r="E29" s="90">
        <f t="shared" si="0"/>
        <v>500000</v>
      </c>
      <c r="K29" s="90" t="str">
        <f t="shared" si="1"/>
        <v/>
      </c>
    </row>
    <row r="30" spans="1:11" ht="13.5"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v>100000</v>
      </c>
      <c r="G32" s="101" t="s">
        <v>468</v>
      </c>
      <c r="K32" s="90" t="str">
        <f t="shared" si="1"/>
        <v/>
      </c>
    </row>
    <row r="33" spans="1:11" ht="13.5" x14ac:dyDescent="0.15">
      <c r="A33" s="101">
        <v>40918</v>
      </c>
      <c r="B33" t="s">
        <v>77</v>
      </c>
      <c r="C33" t="s">
        <v>696</v>
      </c>
      <c r="D33" s="90">
        <v>10000</v>
      </c>
      <c r="E33" s="90">
        <f>IF(D33="","",D33)</f>
        <v>10000</v>
      </c>
      <c r="G33" s="101">
        <v>40939</v>
      </c>
      <c r="H33" t="s">
        <v>729</v>
      </c>
      <c r="I33" t="s">
        <v>754</v>
      </c>
      <c r="J33" s="90">
        <v>310000</v>
      </c>
      <c r="K33" s="90">
        <f>IF(J33="","",J33)</f>
        <v>310000</v>
      </c>
    </row>
    <row r="34" spans="1:11" ht="13.5" x14ac:dyDescent="0.15">
      <c r="A34" s="101">
        <v>40918</v>
      </c>
      <c r="B34" t="s">
        <v>77</v>
      </c>
      <c r="C34" t="s">
        <v>697</v>
      </c>
      <c r="D34" s="90">
        <v>30000</v>
      </c>
      <c r="E34" s="90">
        <f>IF(D34="","",D34+E33)</f>
        <v>40000</v>
      </c>
      <c r="G34" s="101">
        <v>40994</v>
      </c>
      <c r="H34" t="s">
        <v>729</v>
      </c>
      <c r="I34" t="s">
        <v>754</v>
      </c>
      <c r="J34" s="90">
        <v>110000</v>
      </c>
      <c r="K34" s="90">
        <f t="shared" si="1"/>
        <v>420000</v>
      </c>
    </row>
    <row r="35" spans="1:11" ht="13.5" x14ac:dyDescent="0.15">
      <c r="A35" s="101">
        <v>40924</v>
      </c>
      <c r="B35" t="s">
        <v>77</v>
      </c>
      <c r="C35" t="s">
        <v>698</v>
      </c>
      <c r="D35" s="90">
        <v>50000</v>
      </c>
      <c r="E35" s="90">
        <f t="shared" si="0"/>
        <v>90000</v>
      </c>
      <c r="G35" s="101">
        <v>40994</v>
      </c>
      <c r="H35" t="s">
        <v>729</v>
      </c>
      <c r="I35" t="s">
        <v>754</v>
      </c>
      <c r="J35" s="90">
        <v>110000</v>
      </c>
      <c r="K35" s="90">
        <f t="shared" si="1"/>
        <v>530000</v>
      </c>
    </row>
    <row r="36" spans="1:11" ht="13.5" x14ac:dyDescent="0.15">
      <c r="A36" s="101">
        <v>40926</v>
      </c>
      <c r="B36" t="s">
        <v>456</v>
      </c>
      <c r="C36" t="s">
        <v>699</v>
      </c>
      <c r="D36" s="90">
        <v>10000</v>
      </c>
      <c r="E36" s="90">
        <f t="shared" si="0"/>
        <v>100000</v>
      </c>
      <c r="K36" s="90" t="str">
        <f t="shared" si="1"/>
        <v/>
      </c>
    </row>
    <row r="37" spans="1:11" ht="13.5" x14ac:dyDescent="0.15">
      <c r="A37" s="101">
        <v>40939</v>
      </c>
      <c r="B37" t="s">
        <v>77</v>
      </c>
      <c r="C37" t="s">
        <v>458</v>
      </c>
      <c r="D37" s="90">
        <v>50000</v>
      </c>
      <c r="E37" s="90">
        <f t="shared" si="0"/>
        <v>150000</v>
      </c>
      <c r="K37" s="90" t="str">
        <f t="shared" si="1"/>
        <v/>
      </c>
    </row>
    <row r="38" spans="1:11" ht="13.5" x14ac:dyDescent="0.15">
      <c r="A38" s="101">
        <v>40954</v>
      </c>
      <c r="B38" t="s">
        <v>142</v>
      </c>
      <c r="C38" t="s">
        <v>701</v>
      </c>
      <c r="D38" s="90">
        <v>30000</v>
      </c>
      <c r="E38" s="90">
        <f t="shared" si="0"/>
        <v>180000</v>
      </c>
      <c r="K38" s="90" t="str">
        <f t="shared" si="1"/>
        <v/>
      </c>
    </row>
    <row r="39" spans="1:11" ht="13.5" x14ac:dyDescent="0.15">
      <c r="A39" s="101">
        <v>40967</v>
      </c>
      <c r="B39" t="s">
        <v>456</v>
      </c>
      <c r="C39" t="s">
        <v>756</v>
      </c>
      <c r="D39" s="90">
        <v>10000</v>
      </c>
      <c r="E39" s="90">
        <f t="shared" si="0"/>
        <v>190000</v>
      </c>
      <c r="K39" s="90" t="str">
        <f t="shared" si="1"/>
        <v/>
      </c>
    </row>
    <row r="40" spans="1:11" ht="13.5" x14ac:dyDescent="0.15">
      <c r="A40" s="101">
        <v>40984</v>
      </c>
      <c r="B40" t="s">
        <v>77</v>
      </c>
      <c r="C40" t="s">
        <v>757</v>
      </c>
      <c r="D40" s="90">
        <v>10000</v>
      </c>
      <c r="E40" s="90">
        <f t="shared" si="0"/>
        <v>200000</v>
      </c>
      <c r="K40" s="90" t="str">
        <f t="shared" si="1"/>
        <v/>
      </c>
    </row>
    <row r="41" spans="1:11" ht="13.5" x14ac:dyDescent="0.15">
      <c r="A41" s="101">
        <v>40984</v>
      </c>
      <c r="B41" t="s">
        <v>77</v>
      </c>
      <c r="C41" t="s">
        <v>758</v>
      </c>
      <c r="D41" s="90">
        <v>10000</v>
      </c>
      <c r="E41" s="90">
        <f t="shared" si="0"/>
        <v>210000</v>
      </c>
      <c r="K41" s="90" t="str">
        <f t="shared" si="1"/>
        <v/>
      </c>
    </row>
    <row r="42" spans="1:11" ht="13.5" x14ac:dyDescent="0.15">
      <c r="A42" s="101">
        <v>40994</v>
      </c>
      <c r="B42" t="s">
        <v>409</v>
      </c>
      <c r="C42" t="s">
        <v>707</v>
      </c>
      <c r="D42" s="90">
        <v>50000</v>
      </c>
      <c r="E42" s="90">
        <f t="shared" si="0"/>
        <v>260000</v>
      </c>
      <c r="K42" s="90" t="str">
        <f t="shared" si="1"/>
        <v/>
      </c>
    </row>
    <row r="43" spans="1:11" ht="13.5" x14ac:dyDescent="0.15">
      <c r="A43" s="101">
        <v>40994</v>
      </c>
      <c r="B43" t="s">
        <v>409</v>
      </c>
      <c r="C43" t="s">
        <v>708</v>
      </c>
      <c r="D43" s="90">
        <v>10000</v>
      </c>
      <c r="E43" s="90">
        <f t="shared" si="0"/>
        <v>270000</v>
      </c>
      <c r="K43" s="90" t="str">
        <f t="shared" si="1"/>
        <v/>
      </c>
    </row>
    <row r="44" spans="1:11" ht="13.5" x14ac:dyDescent="0.15">
      <c r="A44" s="101">
        <v>40994</v>
      </c>
      <c r="B44" t="s">
        <v>409</v>
      </c>
      <c r="C44" t="s">
        <v>759</v>
      </c>
      <c r="D44" s="90">
        <v>50000</v>
      </c>
      <c r="E44" s="90">
        <f t="shared" si="0"/>
        <v>320000</v>
      </c>
      <c r="K44" s="90" t="str">
        <f t="shared" si="1"/>
        <v/>
      </c>
    </row>
    <row r="45" spans="1:11" ht="13.5" x14ac:dyDescent="0.15">
      <c r="A45" s="101">
        <v>40994</v>
      </c>
      <c r="B45" t="s">
        <v>409</v>
      </c>
      <c r="C45" t="s">
        <v>710</v>
      </c>
      <c r="D45" s="90">
        <v>50000</v>
      </c>
      <c r="E45" s="90">
        <f t="shared" si="0"/>
        <v>370000</v>
      </c>
      <c r="K45" s="90" t="str">
        <f t="shared" si="1"/>
        <v/>
      </c>
    </row>
    <row r="46" spans="1:11" ht="13.5" x14ac:dyDescent="0.15">
      <c r="A46" s="101">
        <v>41074</v>
      </c>
      <c r="B46" t="s">
        <v>94</v>
      </c>
      <c r="C46" t="s">
        <v>713</v>
      </c>
      <c r="D46" s="90">
        <v>50000</v>
      </c>
      <c r="E46" s="90">
        <f t="shared" si="0"/>
        <v>420000</v>
      </c>
      <c r="K46" s="90" t="str">
        <f t="shared" si="1"/>
        <v/>
      </c>
    </row>
    <row r="47" spans="1:11" ht="13.5" x14ac:dyDescent="0.15">
      <c r="A47" s="101">
        <v>41079</v>
      </c>
      <c r="B47" t="s">
        <v>77</v>
      </c>
      <c r="C47" t="s">
        <v>714</v>
      </c>
      <c r="D47" s="90">
        <v>30000</v>
      </c>
      <c r="E47" s="90">
        <f t="shared" si="0"/>
        <v>450000</v>
      </c>
      <c r="K47" s="90" t="str">
        <f t="shared" si="1"/>
        <v/>
      </c>
    </row>
    <row r="48" spans="1:11" ht="13.5" x14ac:dyDescent="0.15">
      <c r="A48" s="101">
        <v>41087</v>
      </c>
      <c r="B48" t="s">
        <v>456</v>
      </c>
      <c r="C48" t="s">
        <v>715</v>
      </c>
      <c r="D48" s="90">
        <v>30000</v>
      </c>
      <c r="E48" s="90">
        <f t="shared" si="0"/>
        <v>480000</v>
      </c>
      <c r="K48" s="90" t="str">
        <f t="shared" si="1"/>
        <v/>
      </c>
    </row>
    <row r="49" spans="1:12" ht="13.5" x14ac:dyDescent="0.15">
      <c r="A49" s="101">
        <v>41092</v>
      </c>
      <c r="B49" t="s">
        <v>77</v>
      </c>
      <c r="C49" t="s">
        <v>776</v>
      </c>
      <c r="D49" s="90">
        <v>50000</v>
      </c>
      <c r="E49" s="90">
        <f t="shared" si="0"/>
        <v>530000</v>
      </c>
      <c r="K49" s="90" t="str">
        <f t="shared" si="1"/>
        <v/>
      </c>
    </row>
    <row r="50" spans="1:12" ht="13.5" x14ac:dyDescent="0.15">
      <c r="A50" s="101">
        <v>41180</v>
      </c>
      <c r="B50" t="s">
        <v>474</v>
      </c>
      <c r="C50" t="s">
        <v>475</v>
      </c>
      <c r="D50" s="90">
        <v>50000</v>
      </c>
      <c r="E50" s="90">
        <f t="shared" si="0"/>
        <v>580000</v>
      </c>
      <c r="K50" s="90" t="str">
        <f t="shared" si="1"/>
        <v/>
      </c>
    </row>
    <row r="51" spans="1:12" ht="13.5" x14ac:dyDescent="0.15">
      <c r="A51" s="101">
        <v>41211</v>
      </c>
      <c r="B51" t="s">
        <v>142</v>
      </c>
      <c r="C51" t="s">
        <v>718</v>
      </c>
      <c r="D51" s="90">
        <v>10000</v>
      </c>
      <c r="E51" s="90">
        <f t="shared" si="0"/>
        <v>590000</v>
      </c>
      <c r="K51" s="90" t="str">
        <f t="shared" si="1"/>
        <v/>
      </c>
    </row>
    <row r="52" spans="1:12" ht="13.5" x14ac:dyDescent="0.15">
      <c r="A52" s="101">
        <v>41214</v>
      </c>
      <c r="B52" t="s">
        <v>321</v>
      </c>
      <c r="C52" t="s">
        <v>719</v>
      </c>
      <c r="D52" s="90">
        <v>50000</v>
      </c>
      <c r="E52" s="90">
        <f t="shared" si="0"/>
        <v>640000</v>
      </c>
      <c r="K52" s="90" t="str">
        <f t="shared" si="1"/>
        <v/>
      </c>
    </row>
    <row r="53" spans="1:12" ht="13.5" x14ac:dyDescent="0.15">
      <c r="A53" s="101">
        <v>41249</v>
      </c>
      <c r="B53" t="s">
        <v>478</v>
      </c>
      <c r="C53" t="s">
        <v>479</v>
      </c>
      <c r="D53" s="90">
        <v>10000</v>
      </c>
      <c r="E53" s="90">
        <f t="shared" si="0"/>
        <v>650000</v>
      </c>
      <c r="K53" s="90" t="str">
        <f t="shared" si="1"/>
        <v/>
      </c>
    </row>
    <row r="54" spans="1:12" ht="13.5" x14ac:dyDescent="0.15">
      <c r="A54" s="101">
        <v>41250</v>
      </c>
      <c r="B54" t="s">
        <v>94</v>
      </c>
      <c r="C54" t="s">
        <v>480</v>
      </c>
      <c r="D54" s="90">
        <v>50000</v>
      </c>
      <c r="E54" s="90">
        <f t="shared" si="0"/>
        <v>700000</v>
      </c>
      <c r="K54" s="90" t="str">
        <f t="shared" si="1"/>
        <v/>
      </c>
    </row>
    <row r="55" spans="1:12" ht="13.5" x14ac:dyDescent="0.15">
      <c r="A55" s="101">
        <v>41257</v>
      </c>
      <c r="B55" t="s">
        <v>94</v>
      </c>
      <c r="C55" t="s">
        <v>481</v>
      </c>
      <c r="D55" s="90">
        <v>30000</v>
      </c>
      <c r="E55" s="90">
        <f t="shared" si="0"/>
        <v>730000</v>
      </c>
      <c r="K55" s="90" t="str">
        <f t="shared" si="1"/>
        <v/>
      </c>
    </row>
    <row r="56" spans="1:12" ht="13.5" x14ac:dyDescent="0.15">
      <c r="A56" s="101">
        <v>41268</v>
      </c>
      <c r="B56" t="s">
        <v>321</v>
      </c>
      <c r="C56" t="s">
        <v>720</v>
      </c>
      <c r="D56" s="90">
        <v>10000</v>
      </c>
      <c r="E56" s="90">
        <f t="shared" si="0"/>
        <v>740000</v>
      </c>
      <c r="K56" s="90" t="str">
        <f t="shared" si="1"/>
        <v/>
      </c>
    </row>
    <row r="57" spans="1:12" ht="13.5" x14ac:dyDescent="0.15">
      <c r="A57" s="101">
        <v>41269</v>
      </c>
      <c r="B57" t="s">
        <v>419</v>
      </c>
      <c r="C57" t="s">
        <v>721</v>
      </c>
      <c r="D57" s="90">
        <v>10000</v>
      </c>
      <c r="E57" s="90">
        <f t="shared" si="0"/>
        <v>750000</v>
      </c>
      <c r="K57" s="90" t="str">
        <f t="shared" si="1"/>
        <v/>
      </c>
    </row>
    <row r="58" spans="1:12" ht="13.5" x14ac:dyDescent="0.15">
      <c r="A58" s="101">
        <v>41269</v>
      </c>
      <c r="B58" t="s">
        <v>77</v>
      </c>
      <c r="C58" t="s">
        <v>722</v>
      </c>
      <c r="D58" s="90">
        <v>10000</v>
      </c>
      <c r="E58" s="90">
        <f t="shared" si="0"/>
        <v>760000</v>
      </c>
      <c r="K58" s="90" t="str">
        <f t="shared" si="1"/>
        <v/>
      </c>
    </row>
    <row r="59" spans="1:12" ht="13.5" x14ac:dyDescent="0.15">
      <c r="A59" s="101">
        <v>41269</v>
      </c>
      <c r="B59" t="s">
        <v>77</v>
      </c>
      <c r="C59" t="s">
        <v>723</v>
      </c>
      <c r="D59" s="90">
        <v>10000</v>
      </c>
      <c r="E59" s="90">
        <f t="shared" si="0"/>
        <v>770000</v>
      </c>
      <c r="K59" s="90" t="str">
        <f t="shared" si="1"/>
        <v/>
      </c>
    </row>
    <row r="60" spans="1:12" ht="13.5" x14ac:dyDescent="0.15">
      <c r="A60" s="101">
        <v>41269</v>
      </c>
      <c r="B60" t="s">
        <v>77</v>
      </c>
      <c r="C60" t="s">
        <v>724</v>
      </c>
      <c r="D60" s="90">
        <v>10000</v>
      </c>
      <c r="E60" s="90">
        <f t="shared" si="0"/>
        <v>780000</v>
      </c>
      <c r="K60" s="90" t="str">
        <f t="shared" si="1"/>
        <v/>
      </c>
    </row>
    <row r="61" spans="1:12" ht="13.5" x14ac:dyDescent="0.15">
      <c r="A61" s="120">
        <v>41269</v>
      </c>
      <c r="B61" s="2" t="s">
        <v>77</v>
      </c>
      <c r="C61" s="2" t="s">
        <v>781</v>
      </c>
      <c r="D61" s="113">
        <v>10000</v>
      </c>
      <c r="E61" s="113">
        <f t="shared" si="0"/>
        <v>790000</v>
      </c>
      <c r="F61" s="2"/>
      <c r="G61" s="120"/>
      <c r="H61" s="2"/>
      <c r="I61" s="2"/>
      <c r="J61" s="113"/>
      <c r="K61" s="90" t="str">
        <f t="shared" si="1"/>
        <v/>
      </c>
      <c r="L61" s="2"/>
    </row>
    <row r="62" spans="1:12" ht="13.5" x14ac:dyDescent="0.15">
      <c r="A62" s="101">
        <v>41269</v>
      </c>
      <c r="B62" t="s">
        <v>77</v>
      </c>
      <c r="C62" t="s">
        <v>726</v>
      </c>
      <c r="D62" s="90">
        <v>30000</v>
      </c>
      <c r="E62" s="90">
        <f t="shared" si="0"/>
        <v>820000</v>
      </c>
      <c r="G62" s="119"/>
      <c r="K62" s="90" t="str">
        <f t="shared" si="1"/>
        <v/>
      </c>
      <c r="L62" s="2"/>
    </row>
    <row r="63" spans="1:12" ht="13.5" x14ac:dyDescent="0.15">
      <c r="A63" s="101">
        <v>41269</v>
      </c>
      <c r="B63" t="s">
        <v>77</v>
      </c>
      <c r="C63" t="s">
        <v>489</v>
      </c>
      <c r="D63" s="90">
        <v>50000</v>
      </c>
      <c r="E63" s="90">
        <f t="shared" si="0"/>
        <v>870000</v>
      </c>
      <c r="K63" s="90" t="str">
        <f t="shared" si="1"/>
        <v/>
      </c>
    </row>
    <row r="64" spans="1:12" ht="13.5" x14ac:dyDescent="0.15">
      <c r="A64" s="101">
        <v>41270</v>
      </c>
      <c r="B64" t="s">
        <v>142</v>
      </c>
      <c r="C64" t="s">
        <v>727</v>
      </c>
      <c r="D64" s="90">
        <v>30000</v>
      </c>
      <c r="E64" s="90">
        <f t="shared" si="0"/>
        <v>900000</v>
      </c>
      <c r="K64" s="90" t="str">
        <f t="shared" si="1"/>
        <v/>
      </c>
    </row>
    <row r="65" spans="1:11" ht="13.5" x14ac:dyDescent="0.15">
      <c r="A65" s="101">
        <v>41271</v>
      </c>
      <c r="B65" t="s">
        <v>446</v>
      </c>
      <c r="C65" t="s">
        <v>728</v>
      </c>
      <c r="D65" s="90">
        <v>30000</v>
      </c>
      <c r="E65" s="90">
        <f t="shared" si="0"/>
        <v>930000</v>
      </c>
      <c r="K65" s="90" t="str">
        <f t="shared" si="1"/>
        <v/>
      </c>
    </row>
    <row r="66" spans="1:11" ht="13.5" x14ac:dyDescent="0.15">
      <c r="A66" s="101">
        <v>41271</v>
      </c>
      <c r="B66" t="s">
        <v>142</v>
      </c>
      <c r="C66" t="s">
        <v>782</v>
      </c>
      <c r="D66" s="90">
        <v>30000</v>
      </c>
      <c r="E66" s="90">
        <f t="shared" si="0"/>
        <v>960000</v>
      </c>
      <c r="K66" s="90" t="str">
        <f t="shared" si="1"/>
        <v/>
      </c>
    </row>
    <row r="67" spans="1:11" ht="13.5" x14ac:dyDescent="0.15">
      <c r="A67" s="101">
        <v>41271</v>
      </c>
      <c r="B67" t="s">
        <v>142</v>
      </c>
      <c r="C67" t="s">
        <v>783</v>
      </c>
      <c r="D67" s="90">
        <v>10000</v>
      </c>
      <c r="E67" s="90">
        <f t="shared" si="0"/>
        <v>970000</v>
      </c>
      <c r="K67" s="90" t="str">
        <f t="shared" si="1"/>
        <v/>
      </c>
    </row>
    <row r="68" spans="1:11" ht="13.5" x14ac:dyDescent="0.15">
      <c r="E68" s="90" t="str">
        <f t="shared" si="0"/>
        <v/>
      </c>
      <c r="K68" s="90" t="str">
        <f t="shared" si="1"/>
        <v/>
      </c>
    </row>
    <row r="69" spans="1:11" ht="13.5" x14ac:dyDescent="0.15">
      <c r="E69" s="90" t="str">
        <f t="shared" si="0"/>
        <v/>
      </c>
      <c r="K69" s="90" t="str">
        <f t="shared" si="1"/>
        <v/>
      </c>
    </row>
    <row r="70" spans="1:11" ht="13.5" x14ac:dyDescent="0.15">
      <c r="E70" s="90" t="str">
        <f t="shared" ref="E70:E132" si="2">IF(D70="","",D70+E69)</f>
        <v/>
      </c>
      <c r="K70" s="90" t="str">
        <f t="shared" si="1"/>
        <v/>
      </c>
    </row>
    <row r="71" spans="1:11" ht="13.5" x14ac:dyDescent="0.15">
      <c r="E71" s="90" t="str">
        <f t="shared" si="2"/>
        <v/>
      </c>
      <c r="K71" s="90" t="str">
        <f t="shared" si="1"/>
        <v/>
      </c>
    </row>
    <row r="72" spans="1:11" ht="14.25" thickBot="1" x14ac:dyDescent="0.2">
      <c r="A72" s="118"/>
      <c r="B72" s="117"/>
      <c r="C72" s="117"/>
      <c r="D72" s="114"/>
      <c r="E72" s="114" t="str">
        <f>IF(D72="","",D72+E71)</f>
        <v/>
      </c>
      <c r="F72" s="117"/>
      <c r="G72" s="118"/>
      <c r="H72" s="117"/>
      <c r="I72" s="117"/>
      <c r="J72" s="114"/>
      <c r="K72" s="114" t="str">
        <f t="shared" si="1"/>
        <v/>
      </c>
    </row>
    <row r="73" spans="1:11" ht="14.25" thickTop="1" x14ac:dyDescent="0.15">
      <c r="A73" s="101" t="s">
        <v>492</v>
      </c>
      <c r="E73" s="90">
        <v>600000</v>
      </c>
      <c r="G73" s="101" t="s">
        <v>492</v>
      </c>
      <c r="K73" s="90" t="str">
        <f t="shared" ref="K73:K136" si="3">IF(J73="","",J73+K72)</f>
        <v/>
      </c>
    </row>
    <row r="74" spans="1:11" ht="13.5" x14ac:dyDescent="0.15">
      <c r="A74" s="101">
        <v>41290</v>
      </c>
      <c r="B74" t="s">
        <v>77</v>
      </c>
      <c r="C74" t="s">
        <v>787</v>
      </c>
      <c r="D74" s="90">
        <v>10000</v>
      </c>
      <c r="E74" s="90">
        <f>IF(D74="","",D74)</f>
        <v>10000</v>
      </c>
      <c r="G74" s="101">
        <v>41283</v>
      </c>
      <c r="H74" t="s">
        <v>729</v>
      </c>
      <c r="I74" t="s">
        <v>754</v>
      </c>
      <c r="J74" s="90">
        <v>600000</v>
      </c>
      <c r="K74" s="90">
        <f>IF(J74="","",J74)</f>
        <v>600000</v>
      </c>
    </row>
    <row r="75" spans="1:11" ht="13.5" x14ac:dyDescent="0.15">
      <c r="A75" s="101">
        <v>41291</v>
      </c>
      <c r="B75" t="s">
        <v>77</v>
      </c>
      <c r="C75" t="s">
        <v>494</v>
      </c>
      <c r="D75" s="90">
        <v>30000</v>
      </c>
      <c r="E75" s="90">
        <f>IF(D75="","",D75+E74)</f>
        <v>40000</v>
      </c>
      <c r="G75" s="101">
        <v>41362</v>
      </c>
      <c r="H75" t="s">
        <v>729</v>
      </c>
      <c r="I75" t="s">
        <v>754</v>
      </c>
      <c r="J75" s="90">
        <v>160000</v>
      </c>
      <c r="K75" s="90">
        <f t="shared" si="3"/>
        <v>760000</v>
      </c>
    </row>
    <row r="76" spans="1:11" ht="13.5" x14ac:dyDescent="0.15">
      <c r="A76" s="101">
        <v>41331</v>
      </c>
      <c r="B76" t="s">
        <v>495</v>
      </c>
      <c r="C76" t="s">
        <v>791</v>
      </c>
      <c r="D76" s="90">
        <v>10000</v>
      </c>
      <c r="E76" s="90">
        <f t="shared" si="2"/>
        <v>50000</v>
      </c>
      <c r="G76" s="101">
        <v>41612</v>
      </c>
      <c r="H76" t="s">
        <v>729</v>
      </c>
      <c r="I76" t="s">
        <v>823</v>
      </c>
      <c r="J76" s="90">
        <v>239000</v>
      </c>
      <c r="K76" s="90">
        <f t="shared" si="3"/>
        <v>999000</v>
      </c>
    </row>
    <row r="77" spans="1:11" ht="13.5" x14ac:dyDescent="0.15">
      <c r="A77" s="101">
        <v>41339</v>
      </c>
      <c r="B77" t="s">
        <v>497</v>
      </c>
      <c r="C77" t="s">
        <v>498</v>
      </c>
      <c r="D77" s="90">
        <v>10000</v>
      </c>
      <c r="E77" s="90">
        <f t="shared" si="2"/>
        <v>60000</v>
      </c>
      <c r="G77" s="101">
        <v>41633</v>
      </c>
      <c r="H77" t="s">
        <v>729</v>
      </c>
      <c r="I77" t="s">
        <v>823</v>
      </c>
      <c r="J77" s="90">
        <v>240000</v>
      </c>
      <c r="K77" s="90">
        <f t="shared" si="3"/>
        <v>1239000</v>
      </c>
    </row>
    <row r="78" spans="1:11" ht="13.5" x14ac:dyDescent="0.15">
      <c r="A78" s="101">
        <v>41344</v>
      </c>
      <c r="B78" t="s">
        <v>142</v>
      </c>
      <c r="C78" t="s">
        <v>793</v>
      </c>
      <c r="D78" s="90">
        <v>30000</v>
      </c>
      <c r="E78" s="90">
        <f t="shared" si="2"/>
        <v>90000</v>
      </c>
      <c r="K78" s="90" t="str">
        <f t="shared" si="3"/>
        <v/>
      </c>
    </row>
    <row r="79" spans="1:11" ht="13.5" x14ac:dyDescent="0.15">
      <c r="A79" s="101">
        <v>41344</v>
      </c>
      <c r="B79" t="s">
        <v>409</v>
      </c>
      <c r="C79" t="s">
        <v>795</v>
      </c>
      <c r="D79" s="90">
        <v>50000</v>
      </c>
      <c r="E79" s="90">
        <f t="shared" si="2"/>
        <v>140000</v>
      </c>
      <c r="K79" s="90" t="str">
        <f t="shared" si="3"/>
        <v/>
      </c>
    </row>
    <row r="80" spans="1:11" ht="13.5" x14ac:dyDescent="0.15">
      <c r="A80" s="101">
        <v>41344</v>
      </c>
      <c r="B80" t="s">
        <v>409</v>
      </c>
      <c r="C80" t="s">
        <v>796</v>
      </c>
      <c r="D80" s="90">
        <v>10000</v>
      </c>
      <c r="E80" s="90">
        <f t="shared" si="2"/>
        <v>150000</v>
      </c>
      <c r="K80" s="90" t="str">
        <f t="shared" si="3"/>
        <v/>
      </c>
    </row>
    <row r="81" spans="1:11" ht="13.5" x14ac:dyDescent="0.15">
      <c r="A81" s="101">
        <v>41344</v>
      </c>
      <c r="B81" t="s">
        <v>409</v>
      </c>
      <c r="C81" t="s">
        <v>797</v>
      </c>
      <c r="D81" s="90">
        <v>10000</v>
      </c>
      <c r="E81" s="90">
        <f t="shared" si="2"/>
        <v>160000</v>
      </c>
      <c r="K81" s="90" t="str">
        <f t="shared" si="3"/>
        <v/>
      </c>
    </row>
    <row r="82" spans="1:11" ht="13.5" x14ac:dyDescent="0.15">
      <c r="A82" s="101">
        <v>41460</v>
      </c>
      <c r="B82" t="s">
        <v>407</v>
      </c>
      <c r="C82" t="s">
        <v>806</v>
      </c>
      <c r="D82" s="90">
        <v>30000</v>
      </c>
      <c r="E82" s="90">
        <f t="shared" si="2"/>
        <v>190000</v>
      </c>
      <c r="K82" s="90" t="str">
        <f t="shared" si="3"/>
        <v/>
      </c>
    </row>
    <row r="83" spans="1:11" ht="13.5" x14ac:dyDescent="0.15">
      <c r="A83" s="101">
        <v>41467</v>
      </c>
      <c r="B83" t="s">
        <v>321</v>
      </c>
      <c r="C83" t="s">
        <v>807</v>
      </c>
      <c r="D83" s="90">
        <v>50000</v>
      </c>
      <c r="E83" s="90">
        <f t="shared" si="2"/>
        <v>240000</v>
      </c>
      <c r="K83" s="90" t="str">
        <f t="shared" si="3"/>
        <v/>
      </c>
    </row>
    <row r="84" spans="1:11" ht="13.5" x14ac:dyDescent="0.15">
      <c r="A84" s="101">
        <v>41480</v>
      </c>
      <c r="B84" t="s">
        <v>142</v>
      </c>
      <c r="C84" t="s">
        <v>810</v>
      </c>
      <c r="D84" s="90">
        <v>50000</v>
      </c>
      <c r="E84" s="90">
        <f t="shared" si="2"/>
        <v>290000</v>
      </c>
      <c r="K84" s="90" t="str">
        <f t="shared" si="3"/>
        <v/>
      </c>
    </row>
    <row r="85" spans="1:11" ht="13.5" x14ac:dyDescent="0.15">
      <c r="A85" s="101">
        <v>41487</v>
      </c>
      <c r="B85" t="s">
        <v>77</v>
      </c>
      <c r="C85" t="s">
        <v>506</v>
      </c>
      <c r="D85" s="90">
        <v>30000</v>
      </c>
      <c r="E85" s="90">
        <f t="shared" si="2"/>
        <v>320000</v>
      </c>
      <c r="K85" s="90" t="str">
        <f t="shared" si="3"/>
        <v/>
      </c>
    </row>
    <row r="86" spans="1:11" ht="13.5" x14ac:dyDescent="0.15">
      <c r="A86" s="101">
        <v>41519</v>
      </c>
      <c r="B86" t="s">
        <v>77</v>
      </c>
      <c r="C86" t="s">
        <v>507</v>
      </c>
      <c r="D86" s="90">
        <v>10000</v>
      </c>
      <c r="E86" s="90">
        <f t="shared" si="2"/>
        <v>330000</v>
      </c>
      <c r="K86" s="90" t="str">
        <f t="shared" si="3"/>
        <v/>
      </c>
    </row>
    <row r="87" spans="1:11" ht="13.5" x14ac:dyDescent="0.15">
      <c r="A87" s="101">
        <v>41536</v>
      </c>
      <c r="B87" t="s">
        <v>142</v>
      </c>
      <c r="C87" t="s">
        <v>242</v>
      </c>
      <c r="D87" s="90">
        <v>30000</v>
      </c>
      <c r="E87" s="90">
        <f t="shared" si="2"/>
        <v>360000</v>
      </c>
      <c r="K87" s="90" t="str">
        <f t="shared" si="3"/>
        <v/>
      </c>
    </row>
    <row r="88" spans="1:11" ht="13.5" x14ac:dyDescent="0.15">
      <c r="A88" s="101">
        <v>41536</v>
      </c>
      <c r="B88" t="s">
        <v>94</v>
      </c>
      <c r="C88" t="s">
        <v>814</v>
      </c>
      <c r="D88" s="90">
        <v>50000</v>
      </c>
      <c r="E88" s="90">
        <f t="shared" si="2"/>
        <v>410000</v>
      </c>
      <c r="K88" s="90" t="str">
        <f t="shared" si="3"/>
        <v/>
      </c>
    </row>
    <row r="89" spans="1:11" ht="13.5" x14ac:dyDescent="0.15">
      <c r="A89" s="101">
        <v>41550</v>
      </c>
      <c r="B89" t="s">
        <v>80</v>
      </c>
      <c r="C89" t="s">
        <v>815</v>
      </c>
      <c r="D89" s="90">
        <v>10000</v>
      </c>
      <c r="E89" s="90">
        <f t="shared" si="2"/>
        <v>420000</v>
      </c>
      <c r="K89" s="90" t="str">
        <f t="shared" si="3"/>
        <v/>
      </c>
    </row>
    <row r="90" spans="1:11" ht="13.5" x14ac:dyDescent="0.15">
      <c r="A90" s="101">
        <v>41550</v>
      </c>
      <c r="B90" t="s">
        <v>80</v>
      </c>
      <c r="C90" t="s">
        <v>816</v>
      </c>
      <c r="D90" s="90">
        <v>9000</v>
      </c>
      <c r="E90" s="90">
        <f t="shared" si="2"/>
        <v>429000</v>
      </c>
      <c r="K90" s="90" t="str">
        <f t="shared" si="3"/>
        <v/>
      </c>
    </row>
    <row r="91" spans="1:11" ht="13.5" x14ac:dyDescent="0.15">
      <c r="A91" s="101">
        <v>41604</v>
      </c>
      <c r="B91" t="s">
        <v>321</v>
      </c>
      <c r="C91" t="s">
        <v>510</v>
      </c>
      <c r="D91" s="90">
        <v>10000</v>
      </c>
      <c r="E91" s="90">
        <f t="shared" si="2"/>
        <v>439000</v>
      </c>
      <c r="K91" s="90" t="str">
        <f t="shared" si="3"/>
        <v/>
      </c>
    </row>
    <row r="92" spans="1:11" ht="13.5" x14ac:dyDescent="0.15">
      <c r="A92" s="101">
        <v>41618</v>
      </c>
      <c r="B92" t="s">
        <v>142</v>
      </c>
      <c r="C92" t="s">
        <v>824</v>
      </c>
      <c r="D92" s="90">
        <v>10000</v>
      </c>
      <c r="E92" s="90">
        <f t="shared" si="2"/>
        <v>449000</v>
      </c>
      <c r="K92" s="90" t="str">
        <f t="shared" si="3"/>
        <v/>
      </c>
    </row>
    <row r="93" spans="1:11" ht="13.5" x14ac:dyDescent="0.15">
      <c r="A93" s="101">
        <v>41632</v>
      </c>
      <c r="B93" t="s">
        <v>77</v>
      </c>
      <c r="C93" t="s">
        <v>825</v>
      </c>
      <c r="D93" s="90">
        <v>50000</v>
      </c>
      <c r="E93" s="90">
        <f t="shared" si="2"/>
        <v>499000</v>
      </c>
      <c r="K93" s="90" t="str">
        <f t="shared" si="3"/>
        <v/>
      </c>
    </row>
    <row r="94" spans="1:11" ht="13.5" x14ac:dyDescent="0.15">
      <c r="A94" s="101">
        <v>41632</v>
      </c>
      <c r="B94" t="s">
        <v>77</v>
      </c>
      <c r="C94" t="s">
        <v>826</v>
      </c>
      <c r="D94" s="90">
        <v>30000</v>
      </c>
      <c r="E94" s="90">
        <f t="shared" si="2"/>
        <v>529000</v>
      </c>
      <c r="K94" s="90" t="str">
        <f t="shared" si="3"/>
        <v/>
      </c>
    </row>
    <row r="95" spans="1:11" ht="13.5" x14ac:dyDescent="0.15">
      <c r="A95" s="101">
        <v>41632</v>
      </c>
      <c r="B95" t="s">
        <v>77</v>
      </c>
      <c r="C95" t="s">
        <v>827</v>
      </c>
      <c r="D95" s="90">
        <v>10000</v>
      </c>
      <c r="E95" s="90">
        <f t="shared" si="2"/>
        <v>539000</v>
      </c>
      <c r="K95" s="90" t="str">
        <f t="shared" si="3"/>
        <v/>
      </c>
    </row>
    <row r="96" spans="1:11" ht="13.5" x14ac:dyDescent="0.15">
      <c r="A96" s="101">
        <v>41632</v>
      </c>
      <c r="B96" t="s">
        <v>77</v>
      </c>
      <c r="C96" t="s">
        <v>828</v>
      </c>
      <c r="D96" s="90">
        <v>10000</v>
      </c>
      <c r="E96" s="90">
        <f t="shared" si="2"/>
        <v>549000</v>
      </c>
      <c r="K96" s="90" t="str">
        <f t="shared" si="3"/>
        <v/>
      </c>
    </row>
    <row r="97" spans="1:11" ht="13.5" x14ac:dyDescent="0.15">
      <c r="A97" s="101">
        <v>41632</v>
      </c>
      <c r="B97" t="s">
        <v>77</v>
      </c>
      <c r="C97" t="s">
        <v>829</v>
      </c>
      <c r="D97" s="90">
        <v>30000</v>
      </c>
      <c r="E97" s="90">
        <f t="shared" si="2"/>
        <v>579000</v>
      </c>
      <c r="K97" s="90" t="str">
        <f t="shared" si="3"/>
        <v/>
      </c>
    </row>
    <row r="98" spans="1:11" ht="13.5" x14ac:dyDescent="0.15">
      <c r="A98" s="101">
        <v>41632</v>
      </c>
      <c r="B98" t="s">
        <v>77</v>
      </c>
      <c r="C98" t="s">
        <v>830</v>
      </c>
      <c r="D98" s="90">
        <v>30000</v>
      </c>
      <c r="E98" s="90">
        <f t="shared" si="2"/>
        <v>609000</v>
      </c>
      <c r="K98" s="90" t="str">
        <f t="shared" si="3"/>
        <v/>
      </c>
    </row>
    <row r="99" spans="1:11" ht="13.5" x14ac:dyDescent="0.15">
      <c r="A99" s="101">
        <v>41632</v>
      </c>
      <c r="B99" t="s">
        <v>77</v>
      </c>
      <c r="C99" t="s">
        <v>831</v>
      </c>
      <c r="D99" s="90">
        <v>50000</v>
      </c>
      <c r="E99" s="90">
        <f t="shared" si="2"/>
        <v>659000</v>
      </c>
      <c r="K99" s="90" t="str">
        <f t="shared" si="3"/>
        <v/>
      </c>
    </row>
    <row r="100" spans="1:11" ht="13.5" x14ac:dyDescent="0.15">
      <c r="A100" s="101">
        <v>41633</v>
      </c>
      <c r="B100" t="s">
        <v>142</v>
      </c>
      <c r="C100" t="s">
        <v>835</v>
      </c>
      <c r="D100" s="90">
        <v>10000</v>
      </c>
      <c r="E100" s="90">
        <f t="shared" si="2"/>
        <v>669000</v>
      </c>
      <c r="K100" s="90" t="str">
        <f t="shared" si="3"/>
        <v/>
      </c>
    </row>
    <row r="101" spans="1:11" ht="13.5" x14ac:dyDescent="0.15">
      <c r="A101" s="101">
        <v>41634</v>
      </c>
      <c r="B101" t="s">
        <v>142</v>
      </c>
      <c r="C101" t="s">
        <v>836</v>
      </c>
      <c r="D101" s="90">
        <v>10000</v>
      </c>
      <c r="E101" s="90">
        <f t="shared" si="2"/>
        <v>679000</v>
      </c>
      <c r="K101" s="90" t="str">
        <f t="shared" si="3"/>
        <v/>
      </c>
    </row>
    <row r="102" spans="1:11" ht="13.5" x14ac:dyDescent="0.15">
      <c r="A102" s="101">
        <v>41634</v>
      </c>
      <c r="B102" t="s">
        <v>446</v>
      </c>
      <c r="C102" t="s">
        <v>837</v>
      </c>
      <c r="D102" s="90">
        <v>30000</v>
      </c>
      <c r="E102" s="90">
        <f t="shared" si="2"/>
        <v>709000</v>
      </c>
      <c r="K102" s="90" t="str">
        <f t="shared" si="3"/>
        <v/>
      </c>
    </row>
    <row r="103" spans="1:11" ht="13.5" x14ac:dyDescent="0.15">
      <c r="A103" s="101">
        <v>42000</v>
      </c>
      <c r="B103" t="s">
        <v>495</v>
      </c>
      <c r="C103" t="s">
        <v>838</v>
      </c>
      <c r="D103" s="90">
        <v>10000</v>
      </c>
      <c r="E103" s="90">
        <f t="shared" si="2"/>
        <v>719000</v>
      </c>
      <c r="K103" s="90" t="str">
        <f t="shared" si="3"/>
        <v/>
      </c>
    </row>
    <row r="104" spans="1:11" ht="13.5" x14ac:dyDescent="0.15">
      <c r="E104" s="90" t="str">
        <f t="shared" si="2"/>
        <v/>
      </c>
      <c r="K104" s="90" t="str">
        <f t="shared" si="3"/>
        <v/>
      </c>
    </row>
    <row r="105" spans="1:11" ht="13.5" x14ac:dyDescent="0.15">
      <c r="E105" s="90" t="str">
        <f t="shared" si="2"/>
        <v/>
      </c>
      <c r="K105" s="90" t="str">
        <f t="shared" si="3"/>
        <v/>
      </c>
    </row>
    <row r="106" spans="1:11" ht="13.5" x14ac:dyDescent="0.15">
      <c r="E106" s="90" t="str">
        <f t="shared" si="2"/>
        <v/>
      </c>
      <c r="K106" s="90" t="str">
        <f t="shared" si="3"/>
        <v/>
      </c>
    </row>
    <row r="107" spans="1:11" ht="13.5" x14ac:dyDescent="0.15">
      <c r="E107" s="90" t="str">
        <f t="shared" si="2"/>
        <v/>
      </c>
      <c r="K107" s="90" t="str">
        <f t="shared" si="3"/>
        <v/>
      </c>
    </row>
    <row r="108" spans="1:11" ht="13.5" x14ac:dyDescent="0.15">
      <c r="E108" s="90" t="str">
        <f t="shared" si="2"/>
        <v/>
      </c>
      <c r="K108" s="90" t="str">
        <f t="shared" si="3"/>
        <v/>
      </c>
    </row>
    <row r="109" spans="1:11" ht="13.5" x14ac:dyDescent="0.15">
      <c r="E109" s="90" t="str">
        <f t="shared" si="2"/>
        <v/>
      </c>
      <c r="K109" s="90" t="str">
        <f t="shared" si="3"/>
        <v/>
      </c>
    </row>
    <row r="110" spans="1:11" ht="14.25" thickBot="1" x14ac:dyDescent="0.2">
      <c r="A110" s="118"/>
      <c r="B110" s="117"/>
      <c r="C110" s="117"/>
      <c r="D110" s="114"/>
      <c r="E110" s="114" t="str">
        <f>IF(D110="","",D110+E109)</f>
        <v/>
      </c>
      <c r="F110" s="117"/>
      <c r="G110" s="118"/>
      <c r="H110" s="117"/>
      <c r="I110" s="117"/>
      <c r="J110" s="114"/>
      <c r="K110" s="114" t="str">
        <f t="shared" si="3"/>
        <v/>
      </c>
    </row>
    <row r="111" spans="1:11" ht="14.25" thickTop="1" x14ac:dyDescent="0.15">
      <c r="A111" s="101" t="s">
        <v>522</v>
      </c>
      <c r="E111" s="90">
        <v>10000</v>
      </c>
      <c r="G111" s="101" t="s">
        <v>522</v>
      </c>
      <c r="K111" s="90" t="str">
        <f t="shared" si="3"/>
        <v/>
      </c>
    </row>
    <row r="112" spans="1:11" ht="13.5" x14ac:dyDescent="0.15">
      <c r="A112" s="101">
        <v>41687</v>
      </c>
      <c r="B112" t="s">
        <v>419</v>
      </c>
      <c r="C112" t="s">
        <v>842</v>
      </c>
      <c r="D112" s="90">
        <v>10000</v>
      </c>
      <c r="E112" s="90">
        <f>IF(D112="","",D112)</f>
        <v>10000</v>
      </c>
      <c r="G112" s="101">
        <v>41726</v>
      </c>
      <c r="H112" t="s">
        <v>729</v>
      </c>
      <c r="I112" t="s">
        <v>823</v>
      </c>
      <c r="J112" s="90">
        <v>290000</v>
      </c>
      <c r="K112" s="90">
        <f>IF(J112="","",J112)</f>
        <v>290000</v>
      </c>
    </row>
    <row r="113" spans="1:11" ht="13.5" x14ac:dyDescent="0.15">
      <c r="A113" s="101">
        <v>41723</v>
      </c>
      <c r="B113" t="s">
        <v>77</v>
      </c>
      <c r="C113" t="s">
        <v>524</v>
      </c>
      <c r="D113" s="90">
        <v>30000</v>
      </c>
      <c r="E113" s="90">
        <f t="shared" si="2"/>
        <v>40000</v>
      </c>
      <c r="G113" s="101">
        <v>41759</v>
      </c>
      <c r="H113" t="s">
        <v>729</v>
      </c>
      <c r="I113" t="s">
        <v>823</v>
      </c>
      <c r="J113" s="90">
        <v>130000</v>
      </c>
      <c r="K113" s="90">
        <f t="shared" si="3"/>
        <v>420000</v>
      </c>
    </row>
    <row r="114" spans="1:11" ht="13.5" x14ac:dyDescent="0.15">
      <c r="A114" s="101">
        <v>41726</v>
      </c>
      <c r="B114" t="s">
        <v>497</v>
      </c>
      <c r="C114" t="s">
        <v>844</v>
      </c>
      <c r="D114" s="90">
        <v>10000</v>
      </c>
      <c r="E114" s="90">
        <f t="shared" si="2"/>
        <v>50000</v>
      </c>
      <c r="G114" s="101">
        <v>41851</v>
      </c>
      <c r="H114" t="s">
        <v>729</v>
      </c>
      <c r="I114" t="s">
        <v>823</v>
      </c>
      <c r="J114" s="90">
        <v>150000</v>
      </c>
      <c r="K114" s="90">
        <f t="shared" si="3"/>
        <v>570000</v>
      </c>
    </row>
    <row r="115" spans="1:11" ht="13.5" x14ac:dyDescent="0.15">
      <c r="A115" s="101">
        <v>41726</v>
      </c>
      <c r="B115" t="s">
        <v>142</v>
      </c>
      <c r="C115" t="s">
        <v>845</v>
      </c>
      <c r="D115" s="90">
        <v>30000</v>
      </c>
      <c r="E115" s="90">
        <f t="shared" si="2"/>
        <v>80000</v>
      </c>
      <c r="G115" s="101">
        <v>41982</v>
      </c>
      <c r="H115" t="s">
        <v>729</v>
      </c>
      <c r="I115" t="s">
        <v>823</v>
      </c>
      <c r="J115" s="90">
        <v>170000</v>
      </c>
      <c r="K115" s="90">
        <f t="shared" si="3"/>
        <v>740000</v>
      </c>
    </row>
    <row r="116" spans="1:11" ht="13.5" x14ac:dyDescent="0.15">
      <c r="A116" s="101">
        <v>41726</v>
      </c>
      <c r="B116" t="s">
        <v>409</v>
      </c>
      <c r="C116" t="s">
        <v>846</v>
      </c>
      <c r="D116" s="90">
        <v>50000</v>
      </c>
      <c r="E116" s="90">
        <f t="shared" si="2"/>
        <v>130000</v>
      </c>
      <c r="G116" s="101">
        <v>41995</v>
      </c>
      <c r="H116" t="s">
        <v>729</v>
      </c>
      <c r="I116" t="s">
        <v>823</v>
      </c>
      <c r="J116" s="90">
        <v>90000</v>
      </c>
      <c r="K116" s="90">
        <f t="shared" si="3"/>
        <v>830000</v>
      </c>
    </row>
    <row r="117" spans="1:11" ht="13.5" x14ac:dyDescent="0.15">
      <c r="A117" s="101">
        <v>41726</v>
      </c>
      <c r="B117" t="s">
        <v>409</v>
      </c>
      <c r="C117" t="s">
        <v>847</v>
      </c>
      <c r="D117" s="90">
        <v>50000</v>
      </c>
      <c r="E117" s="90">
        <f t="shared" si="2"/>
        <v>180000</v>
      </c>
      <c r="K117" s="90" t="str">
        <f t="shared" si="3"/>
        <v/>
      </c>
    </row>
    <row r="118" spans="1:11" ht="13.5" x14ac:dyDescent="0.15">
      <c r="A118" s="101">
        <v>41726</v>
      </c>
      <c r="B118" t="s">
        <v>529</v>
      </c>
      <c r="C118" t="s">
        <v>848</v>
      </c>
      <c r="D118" s="90">
        <v>50000</v>
      </c>
      <c r="E118" s="90">
        <f t="shared" si="2"/>
        <v>230000</v>
      </c>
      <c r="K118" s="90" t="str">
        <f t="shared" si="3"/>
        <v/>
      </c>
    </row>
    <row r="119" spans="1:11" ht="13.5" x14ac:dyDescent="0.15">
      <c r="A119" s="101">
        <v>41726</v>
      </c>
      <c r="B119" t="s">
        <v>529</v>
      </c>
      <c r="C119" t="s">
        <v>849</v>
      </c>
      <c r="D119" s="90">
        <v>30000</v>
      </c>
      <c r="E119" s="90">
        <f t="shared" si="2"/>
        <v>260000</v>
      </c>
      <c r="K119" s="90" t="str">
        <f t="shared" si="3"/>
        <v/>
      </c>
    </row>
    <row r="120" spans="1:11" ht="13.5" x14ac:dyDescent="0.15">
      <c r="A120" s="101">
        <v>41726</v>
      </c>
      <c r="B120" t="s">
        <v>529</v>
      </c>
      <c r="C120" t="s">
        <v>850</v>
      </c>
      <c r="D120" s="90">
        <v>10000</v>
      </c>
      <c r="E120" s="90">
        <f t="shared" si="2"/>
        <v>270000</v>
      </c>
      <c r="K120" s="90" t="str">
        <f t="shared" si="3"/>
        <v/>
      </c>
    </row>
    <row r="121" spans="1:11" ht="13.5" x14ac:dyDescent="0.15">
      <c r="A121" s="101">
        <v>41729</v>
      </c>
      <c r="B121" t="s">
        <v>419</v>
      </c>
      <c r="C121" t="s">
        <v>851</v>
      </c>
      <c r="D121" s="90">
        <v>50000</v>
      </c>
      <c r="E121" s="90">
        <f t="shared" si="2"/>
        <v>320000</v>
      </c>
      <c r="K121" s="90" t="str">
        <f t="shared" si="3"/>
        <v/>
      </c>
    </row>
    <row r="122" spans="1:11" ht="13.5" x14ac:dyDescent="0.15">
      <c r="A122" s="101">
        <v>41771</v>
      </c>
      <c r="B122" t="s">
        <v>142</v>
      </c>
      <c r="C122" t="s">
        <v>534</v>
      </c>
      <c r="D122" s="90">
        <v>50000</v>
      </c>
      <c r="E122" s="90">
        <f t="shared" si="2"/>
        <v>370000</v>
      </c>
      <c r="K122" s="90" t="str">
        <f t="shared" si="3"/>
        <v/>
      </c>
    </row>
    <row r="123" spans="1:11" ht="13.5" x14ac:dyDescent="0.15">
      <c r="A123" s="101">
        <v>41771</v>
      </c>
      <c r="B123" t="s">
        <v>142</v>
      </c>
      <c r="C123" t="s">
        <v>535</v>
      </c>
      <c r="D123" s="90">
        <v>10000</v>
      </c>
      <c r="E123" s="90">
        <f t="shared" si="2"/>
        <v>380000</v>
      </c>
      <c r="K123" s="90" t="str">
        <f t="shared" si="3"/>
        <v/>
      </c>
    </row>
    <row r="124" spans="1:11" ht="13.5" x14ac:dyDescent="0.15">
      <c r="A124" s="101">
        <v>41785</v>
      </c>
      <c r="B124" t="s">
        <v>407</v>
      </c>
      <c r="C124" t="s">
        <v>855</v>
      </c>
      <c r="D124" s="90">
        <v>30000</v>
      </c>
      <c r="E124" s="90">
        <f t="shared" si="2"/>
        <v>410000</v>
      </c>
      <c r="K124" s="90" t="str">
        <f t="shared" si="3"/>
        <v/>
      </c>
    </row>
    <row r="125" spans="1:11" ht="13.5" x14ac:dyDescent="0.15">
      <c r="A125" s="101">
        <v>41789</v>
      </c>
      <c r="B125" t="s">
        <v>409</v>
      </c>
      <c r="C125" t="s">
        <v>860</v>
      </c>
      <c r="D125" s="90">
        <v>10000</v>
      </c>
      <c r="E125" s="90">
        <f t="shared" si="2"/>
        <v>420000</v>
      </c>
      <c r="K125" s="90" t="str">
        <f t="shared" si="3"/>
        <v/>
      </c>
    </row>
    <row r="126" spans="1:11" ht="13.5" x14ac:dyDescent="0.15">
      <c r="A126" s="101">
        <v>41792</v>
      </c>
      <c r="B126" t="s">
        <v>321</v>
      </c>
      <c r="C126" t="s">
        <v>861</v>
      </c>
      <c r="D126" s="90">
        <v>50000</v>
      </c>
      <c r="E126" s="90">
        <f t="shared" si="2"/>
        <v>470000</v>
      </c>
      <c r="K126" s="90" t="str">
        <f t="shared" si="3"/>
        <v/>
      </c>
    </row>
    <row r="127" spans="1:11" ht="13.5" x14ac:dyDescent="0.15">
      <c r="A127" s="101">
        <v>41891</v>
      </c>
      <c r="B127" t="s">
        <v>77</v>
      </c>
      <c r="C127" t="s">
        <v>865</v>
      </c>
      <c r="D127" s="90">
        <v>10000</v>
      </c>
      <c r="E127" s="90">
        <f t="shared" si="2"/>
        <v>480000</v>
      </c>
      <c r="K127" s="90" t="str">
        <f t="shared" si="3"/>
        <v/>
      </c>
    </row>
    <row r="128" spans="1:11" ht="13.5" x14ac:dyDescent="0.15">
      <c r="A128" s="101">
        <v>41907</v>
      </c>
      <c r="B128" t="s">
        <v>94</v>
      </c>
      <c r="C128" t="s">
        <v>866</v>
      </c>
      <c r="D128" s="90">
        <v>50000</v>
      </c>
      <c r="E128" s="90">
        <f t="shared" si="2"/>
        <v>530000</v>
      </c>
      <c r="K128" s="90" t="str">
        <f t="shared" si="3"/>
        <v/>
      </c>
    </row>
    <row r="129" spans="1:11" ht="13.5" x14ac:dyDescent="0.15">
      <c r="A129" s="101">
        <v>41907</v>
      </c>
      <c r="B129" t="s">
        <v>77</v>
      </c>
      <c r="C129" t="s">
        <v>867</v>
      </c>
      <c r="D129" s="90">
        <v>30000</v>
      </c>
      <c r="E129" s="90">
        <f t="shared" si="2"/>
        <v>560000</v>
      </c>
      <c r="K129" s="90" t="str">
        <f t="shared" si="3"/>
        <v/>
      </c>
    </row>
    <row r="130" spans="1:11" ht="13.5" x14ac:dyDescent="0.15">
      <c r="A130" s="101">
        <v>41927</v>
      </c>
      <c r="B130" t="s">
        <v>147</v>
      </c>
      <c r="C130" t="s">
        <v>868</v>
      </c>
      <c r="D130" s="90">
        <v>50000</v>
      </c>
      <c r="E130" s="90">
        <f t="shared" si="2"/>
        <v>610000</v>
      </c>
      <c r="K130" s="90" t="str">
        <f t="shared" si="3"/>
        <v/>
      </c>
    </row>
    <row r="131" spans="1:11" ht="13.5" x14ac:dyDescent="0.15">
      <c r="A131" s="101">
        <v>41939</v>
      </c>
      <c r="B131" t="s">
        <v>869</v>
      </c>
      <c r="C131" t="s">
        <v>870</v>
      </c>
      <c r="D131" s="90">
        <v>30000</v>
      </c>
      <c r="E131" s="90">
        <f t="shared" si="2"/>
        <v>640000</v>
      </c>
      <c r="K131" s="90" t="str">
        <f t="shared" si="3"/>
        <v/>
      </c>
    </row>
    <row r="132" spans="1:11" ht="13.5" x14ac:dyDescent="0.15">
      <c r="A132" s="101">
        <v>41956</v>
      </c>
      <c r="B132" t="s">
        <v>142</v>
      </c>
      <c r="C132" t="s">
        <v>871</v>
      </c>
      <c r="D132" s="90">
        <v>50000</v>
      </c>
      <c r="E132" s="90">
        <f t="shared" si="2"/>
        <v>690000</v>
      </c>
      <c r="K132" s="90" t="str">
        <f t="shared" si="3"/>
        <v/>
      </c>
    </row>
    <row r="133" spans="1:11" ht="13.5" x14ac:dyDescent="0.15">
      <c r="A133" s="101">
        <v>41960</v>
      </c>
      <c r="B133" t="s">
        <v>446</v>
      </c>
      <c r="C133" t="s">
        <v>872</v>
      </c>
      <c r="D133" s="90">
        <v>30000</v>
      </c>
      <c r="E133" s="90">
        <f t="shared" ref="E133:E195" si="4">IF(D133="","",D133+E132)</f>
        <v>720000</v>
      </c>
      <c r="K133" s="90" t="str">
        <f t="shared" si="3"/>
        <v/>
      </c>
    </row>
    <row r="134" spans="1:11" ht="13.5" x14ac:dyDescent="0.15">
      <c r="A134" s="101">
        <v>41961</v>
      </c>
      <c r="B134" t="s">
        <v>142</v>
      </c>
      <c r="C134" t="s">
        <v>873</v>
      </c>
      <c r="D134" s="90">
        <v>10000</v>
      </c>
      <c r="E134" s="90">
        <f t="shared" si="4"/>
        <v>730000</v>
      </c>
      <c r="K134" s="90" t="str">
        <f t="shared" si="3"/>
        <v/>
      </c>
    </row>
    <row r="135" spans="1:11" ht="13.5" x14ac:dyDescent="0.15">
      <c r="A135" s="101">
        <v>41999</v>
      </c>
      <c r="B135" t="s">
        <v>77</v>
      </c>
      <c r="C135" t="s">
        <v>875</v>
      </c>
      <c r="D135" s="90">
        <v>10000</v>
      </c>
      <c r="E135" s="90">
        <f t="shared" si="4"/>
        <v>740000</v>
      </c>
      <c r="K135" s="90" t="str">
        <f t="shared" si="3"/>
        <v/>
      </c>
    </row>
    <row r="136" spans="1:11" ht="13.5" x14ac:dyDescent="0.15">
      <c r="A136" s="101">
        <v>41999</v>
      </c>
      <c r="B136" t="s">
        <v>77</v>
      </c>
      <c r="C136" t="s">
        <v>876</v>
      </c>
      <c r="D136" s="90">
        <v>10000</v>
      </c>
      <c r="E136" s="90">
        <f t="shared" si="4"/>
        <v>750000</v>
      </c>
      <c r="K136" s="90" t="str">
        <f t="shared" si="3"/>
        <v/>
      </c>
    </row>
    <row r="137" spans="1:11" ht="13.5" x14ac:dyDescent="0.15">
      <c r="A137" s="101">
        <v>41999</v>
      </c>
      <c r="B137" t="s">
        <v>77</v>
      </c>
      <c r="C137" t="s">
        <v>877</v>
      </c>
      <c r="D137" s="90">
        <v>10000</v>
      </c>
      <c r="E137" s="90">
        <f t="shared" si="4"/>
        <v>760000</v>
      </c>
      <c r="K137" s="90" t="str">
        <f t="shared" ref="K137:K200" si="5">IF(J137="","",J137+K136)</f>
        <v/>
      </c>
    </row>
    <row r="138" spans="1:11" ht="13.5" x14ac:dyDescent="0.15">
      <c r="A138" s="101">
        <v>41999</v>
      </c>
      <c r="B138" t="s">
        <v>77</v>
      </c>
      <c r="C138" t="s">
        <v>878</v>
      </c>
      <c r="D138" s="90">
        <v>30000</v>
      </c>
      <c r="E138" s="90">
        <f t="shared" si="4"/>
        <v>790000</v>
      </c>
      <c r="K138" s="90" t="str">
        <f t="shared" si="5"/>
        <v/>
      </c>
    </row>
    <row r="139" spans="1:11" ht="13.5" x14ac:dyDescent="0.15">
      <c r="A139" s="101">
        <v>41999</v>
      </c>
      <c r="B139" t="s">
        <v>77</v>
      </c>
      <c r="C139" t="s">
        <v>879</v>
      </c>
      <c r="D139" s="90">
        <v>30000</v>
      </c>
      <c r="E139" s="90">
        <f t="shared" si="4"/>
        <v>820000</v>
      </c>
      <c r="K139" s="90" t="str">
        <f t="shared" si="5"/>
        <v/>
      </c>
    </row>
    <row r="140" spans="1:11" ht="13.5" x14ac:dyDescent="0.15">
      <c r="A140" s="101">
        <v>41999</v>
      </c>
      <c r="B140" t="s">
        <v>77</v>
      </c>
      <c r="C140" t="s">
        <v>880</v>
      </c>
      <c r="D140" s="90">
        <v>50000</v>
      </c>
      <c r="E140" s="90">
        <f t="shared" si="4"/>
        <v>870000</v>
      </c>
      <c r="K140" s="90" t="str">
        <f t="shared" si="5"/>
        <v/>
      </c>
    </row>
    <row r="141" spans="1:11" ht="13.5" x14ac:dyDescent="0.15">
      <c r="A141" s="101">
        <v>41999</v>
      </c>
      <c r="B141" t="s">
        <v>77</v>
      </c>
      <c r="C141" t="s">
        <v>415</v>
      </c>
      <c r="D141" s="90">
        <v>10000</v>
      </c>
      <c r="E141" s="90">
        <f t="shared" si="4"/>
        <v>880000</v>
      </c>
      <c r="K141" s="90" t="str">
        <f t="shared" si="5"/>
        <v/>
      </c>
    </row>
    <row r="142" spans="1:11" ht="13.5" x14ac:dyDescent="0.15">
      <c r="A142" s="101">
        <v>41997</v>
      </c>
      <c r="B142" t="s">
        <v>416</v>
      </c>
      <c r="C142" t="s">
        <v>417</v>
      </c>
      <c r="D142" s="90">
        <v>10000</v>
      </c>
      <c r="E142" s="90">
        <f t="shared" si="4"/>
        <v>890000</v>
      </c>
      <c r="K142" s="90" t="str">
        <f t="shared" si="5"/>
        <v/>
      </c>
    </row>
    <row r="143" spans="1:11" ht="13.5" x14ac:dyDescent="0.15">
      <c r="E143" s="90" t="str">
        <f t="shared" si="4"/>
        <v/>
      </c>
      <c r="K143" s="90" t="str">
        <f t="shared" si="5"/>
        <v/>
      </c>
    </row>
    <row r="144" spans="1:11" ht="13.5" x14ac:dyDescent="0.15">
      <c r="E144" s="90" t="str">
        <f t="shared" si="4"/>
        <v/>
      </c>
      <c r="K144" s="90" t="str">
        <f t="shared" si="5"/>
        <v/>
      </c>
    </row>
    <row r="145" spans="1:11" ht="13.5" x14ac:dyDescent="0.15">
      <c r="E145" s="90" t="str">
        <f t="shared" si="4"/>
        <v/>
      </c>
      <c r="K145" s="90" t="str">
        <f t="shared" si="5"/>
        <v/>
      </c>
    </row>
    <row r="146" spans="1:11" ht="14.25" thickBot="1" x14ac:dyDescent="0.2">
      <c r="A146" s="118"/>
      <c r="B146" s="117"/>
      <c r="C146" s="117"/>
      <c r="D146" s="114"/>
      <c r="E146" s="114" t="str">
        <f t="shared" si="4"/>
        <v/>
      </c>
      <c r="F146" s="117"/>
      <c r="G146" s="118"/>
      <c r="H146" s="117"/>
      <c r="I146" s="117"/>
      <c r="J146" s="114"/>
      <c r="K146" s="114" t="str">
        <f t="shared" si="5"/>
        <v/>
      </c>
    </row>
    <row r="147" spans="1:11" ht="14.25" thickTop="1" x14ac:dyDescent="0.15">
      <c r="A147" s="101" t="s">
        <v>546</v>
      </c>
      <c r="E147" s="90" t="str">
        <f t="shared" si="4"/>
        <v/>
      </c>
      <c r="G147" s="101" t="s">
        <v>546</v>
      </c>
      <c r="K147" s="90" t="str">
        <f t="shared" si="5"/>
        <v/>
      </c>
    </row>
    <row r="148" spans="1:11" ht="13.5" x14ac:dyDescent="0.15">
      <c r="A148" s="101">
        <v>42037</v>
      </c>
      <c r="B148" t="s">
        <v>416</v>
      </c>
      <c r="C148" t="s">
        <v>353</v>
      </c>
      <c r="D148" s="90">
        <v>10000</v>
      </c>
      <c r="E148" s="90">
        <f>IF(D148="","",D148)</f>
        <v>10000</v>
      </c>
      <c r="G148" s="101">
        <v>42089</v>
      </c>
      <c r="H148" t="s">
        <v>729</v>
      </c>
      <c r="I148" t="s">
        <v>885</v>
      </c>
      <c r="J148" s="90">
        <v>250000</v>
      </c>
      <c r="K148" s="90">
        <f>IF(J148="","",J148)</f>
        <v>250000</v>
      </c>
    </row>
    <row r="149" spans="1:11" ht="13.5" x14ac:dyDescent="0.15">
      <c r="A149" s="101">
        <v>42044</v>
      </c>
      <c r="B149" t="s">
        <v>321</v>
      </c>
      <c r="C149" t="s">
        <v>355</v>
      </c>
      <c r="D149" s="90">
        <v>10000</v>
      </c>
      <c r="E149" s="90">
        <f>IF(D149="","",D149+E148)</f>
        <v>20000</v>
      </c>
      <c r="G149" s="101">
        <v>42195</v>
      </c>
      <c r="H149" t="s">
        <v>729</v>
      </c>
      <c r="I149" t="s">
        <v>1486</v>
      </c>
      <c r="J149" s="90">
        <v>140000</v>
      </c>
      <c r="K149" s="90">
        <f t="shared" si="5"/>
        <v>390000</v>
      </c>
    </row>
    <row r="150" spans="1:11" ht="13.5" x14ac:dyDescent="0.15">
      <c r="A150" s="101">
        <v>42051</v>
      </c>
      <c r="B150" t="s">
        <v>142</v>
      </c>
      <c r="C150" t="s">
        <v>881</v>
      </c>
      <c r="D150" s="90">
        <v>30000</v>
      </c>
      <c r="E150" s="90">
        <f t="shared" si="4"/>
        <v>50000</v>
      </c>
      <c r="G150" s="101">
        <v>42304</v>
      </c>
      <c r="H150" t="s">
        <v>729</v>
      </c>
      <c r="I150" t="s">
        <v>1486</v>
      </c>
      <c r="J150" s="90">
        <v>150000</v>
      </c>
      <c r="K150" s="90">
        <f t="shared" si="5"/>
        <v>540000</v>
      </c>
    </row>
    <row r="151" spans="1:11" ht="13.5" x14ac:dyDescent="0.15">
      <c r="A151" s="101">
        <v>42065</v>
      </c>
      <c r="B151" t="s">
        <v>419</v>
      </c>
      <c r="C151" t="s">
        <v>882</v>
      </c>
      <c r="D151" s="90">
        <v>10000</v>
      </c>
      <c r="E151" s="90">
        <f t="shared" si="4"/>
        <v>60000</v>
      </c>
      <c r="G151" s="101">
        <v>42347</v>
      </c>
      <c r="H151" t="s">
        <v>729</v>
      </c>
      <c r="I151" t="s">
        <v>1486</v>
      </c>
      <c r="J151" s="90">
        <v>240000</v>
      </c>
      <c r="K151" s="90">
        <f t="shared" si="5"/>
        <v>780000</v>
      </c>
    </row>
    <row r="152" spans="1:11" ht="13.5" x14ac:dyDescent="0.15">
      <c r="A152" s="101">
        <v>42089</v>
      </c>
      <c r="B152" t="s">
        <v>142</v>
      </c>
      <c r="C152" t="s">
        <v>884</v>
      </c>
      <c r="D152" s="90">
        <v>30000</v>
      </c>
      <c r="E152" s="90">
        <f t="shared" si="4"/>
        <v>90000</v>
      </c>
      <c r="G152" s="101">
        <v>42368</v>
      </c>
      <c r="H152" t="s">
        <v>729</v>
      </c>
      <c r="I152" t="s">
        <v>1486</v>
      </c>
      <c r="J152" s="90">
        <v>100000</v>
      </c>
      <c r="K152" s="90">
        <f t="shared" si="5"/>
        <v>880000</v>
      </c>
    </row>
    <row r="153" spans="1:11" ht="13.5" x14ac:dyDescent="0.15">
      <c r="A153" s="101">
        <v>42089</v>
      </c>
      <c r="B153" t="s">
        <v>409</v>
      </c>
      <c r="C153" t="s">
        <v>894</v>
      </c>
      <c r="D153" s="90">
        <v>50000</v>
      </c>
      <c r="E153" s="90">
        <f t="shared" si="4"/>
        <v>140000</v>
      </c>
      <c r="K153" s="90" t="str">
        <f t="shared" si="5"/>
        <v/>
      </c>
    </row>
    <row r="154" spans="1:11" ht="13.5" x14ac:dyDescent="0.15">
      <c r="A154" s="101">
        <v>42135</v>
      </c>
      <c r="B154" t="s">
        <v>142</v>
      </c>
      <c r="C154" t="s">
        <v>890</v>
      </c>
      <c r="D154" s="90">
        <v>50000</v>
      </c>
      <c r="E154" s="90">
        <f t="shared" si="4"/>
        <v>190000</v>
      </c>
      <c r="K154" s="90" t="str">
        <f t="shared" si="5"/>
        <v/>
      </c>
    </row>
    <row r="155" spans="1:11" ht="13.5" x14ac:dyDescent="0.15">
      <c r="A155" s="101">
        <v>42152</v>
      </c>
      <c r="B155" t="s">
        <v>407</v>
      </c>
      <c r="C155" t="s">
        <v>891</v>
      </c>
      <c r="D155" s="90">
        <v>30000</v>
      </c>
      <c r="E155" s="90">
        <f t="shared" si="4"/>
        <v>220000</v>
      </c>
      <c r="K155" s="90" t="str">
        <f t="shared" si="5"/>
        <v/>
      </c>
    </row>
    <row r="156" spans="1:11" ht="13.5" x14ac:dyDescent="0.15">
      <c r="A156" s="101">
        <v>42177</v>
      </c>
      <c r="B156" t="s">
        <v>321</v>
      </c>
      <c r="C156" t="s">
        <v>893</v>
      </c>
      <c r="D156" s="90">
        <v>50000</v>
      </c>
      <c r="E156" s="90">
        <f t="shared" si="4"/>
        <v>270000</v>
      </c>
      <c r="K156" s="90" t="str">
        <f t="shared" si="5"/>
        <v/>
      </c>
    </row>
    <row r="157" spans="1:11" ht="13.5" x14ac:dyDescent="0.15">
      <c r="A157" s="101">
        <v>42241</v>
      </c>
      <c r="B157" t="s">
        <v>77</v>
      </c>
      <c r="C157" t="s">
        <v>1499</v>
      </c>
      <c r="D157" s="90">
        <v>30000</v>
      </c>
      <c r="E157" s="90">
        <f t="shared" si="4"/>
        <v>300000</v>
      </c>
      <c r="K157" s="90" t="str">
        <f t="shared" si="5"/>
        <v/>
      </c>
    </row>
    <row r="158" spans="1:11" ht="13.5" x14ac:dyDescent="0.15">
      <c r="A158" s="101">
        <v>42254</v>
      </c>
      <c r="B158" t="s">
        <v>94</v>
      </c>
      <c r="C158" t="s">
        <v>1512</v>
      </c>
      <c r="D158" s="90">
        <v>50000</v>
      </c>
      <c r="E158" s="90">
        <f t="shared" si="4"/>
        <v>350000</v>
      </c>
      <c r="K158" s="90" t="str">
        <f t="shared" si="5"/>
        <v/>
      </c>
    </row>
    <row r="159" spans="1:11" ht="13.5" x14ac:dyDescent="0.15">
      <c r="A159" s="101">
        <v>42279</v>
      </c>
      <c r="B159" t="s">
        <v>142</v>
      </c>
      <c r="C159" t="s">
        <v>1521</v>
      </c>
      <c r="D159" s="90">
        <v>30000</v>
      </c>
      <c r="E159" s="90">
        <f t="shared" si="4"/>
        <v>380000</v>
      </c>
      <c r="K159" s="90" t="str">
        <f t="shared" si="5"/>
        <v/>
      </c>
    </row>
    <row r="160" spans="1:11" ht="13.5" x14ac:dyDescent="0.15">
      <c r="A160" s="101">
        <v>42282</v>
      </c>
      <c r="B160" t="s">
        <v>409</v>
      </c>
      <c r="C160" t="s">
        <v>1516</v>
      </c>
      <c r="D160" s="90">
        <v>10000</v>
      </c>
      <c r="E160" s="90">
        <f t="shared" si="4"/>
        <v>390000</v>
      </c>
      <c r="K160" s="90" t="str">
        <f t="shared" si="5"/>
        <v/>
      </c>
    </row>
    <row r="161" spans="1:11" ht="13.5" x14ac:dyDescent="0.15">
      <c r="A161" s="101">
        <v>42299</v>
      </c>
      <c r="B161" t="s">
        <v>1528</v>
      </c>
      <c r="C161" t="s">
        <v>1529</v>
      </c>
      <c r="D161" s="90">
        <v>10000</v>
      </c>
      <c r="E161" s="90">
        <f t="shared" si="4"/>
        <v>400000</v>
      </c>
      <c r="K161" s="90" t="str">
        <f t="shared" si="5"/>
        <v/>
      </c>
    </row>
    <row r="162" spans="1:11" ht="13.5" x14ac:dyDescent="0.15">
      <c r="A162" s="101">
        <v>42300</v>
      </c>
      <c r="B162" t="s">
        <v>94</v>
      </c>
      <c r="C162" t="s">
        <v>1530</v>
      </c>
      <c r="D162" s="90">
        <v>50000</v>
      </c>
      <c r="E162" s="90">
        <f t="shared" si="4"/>
        <v>450000</v>
      </c>
      <c r="K162" s="90" t="str">
        <f t="shared" si="5"/>
        <v/>
      </c>
    </row>
    <row r="163" spans="1:11" ht="13.5" x14ac:dyDescent="0.15">
      <c r="A163" s="101">
        <v>42314</v>
      </c>
      <c r="B163" t="s">
        <v>446</v>
      </c>
      <c r="C163" t="s">
        <v>1534</v>
      </c>
      <c r="D163" s="90">
        <v>30000</v>
      </c>
      <c r="E163" s="90">
        <f t="shared" si="4"/>
        <v>480000</v>
      </c>
      <c r="K163" s="90" t="str">
        <f t="shared" si="5"/>
        <v/>
      </c>
    </row>
    <row r="164" spans="1:11" ht="13.5" x14ac:dyDescent="0.15">
      <c r="A164" s="101">
        <v>42332</v>
      </c>
      <c r="B164" t="s">
        <v>1553</v>
      </c>
      <c r="C164" t="s">
        <v>1552</v>
      </c>
      <c r="D164" s="90">
        <v>50000</v>
      </c>
      <c r="E164" s="90">
        <f t="shared" si="4"/>
        <v>530000</v>
      </c>
      <c r="K164" s="90" t="str">
        <f t="shared" si="5"/>
        <v/>
      </c>
    </row>
    <row r="165" spans="1:11" ht="13.5" x14ac:dyDescent="0.15">
      <c r="A165" s="101">
        <v>42335</v>
      </c>
      <c r="B165" t="s">
        <v>1557</v>
      </c>
      <c r="C165" t="s">
        <v>1547</v>
      </c>
      <c r="D165" s="90">
        <v>10000</v>
      </c>
      <c r="E165" s="90">
        <f t="shared" si="4"/>
        <v>540000</v>
      </c>
      <c r="K165" s="90" t="str">
        <f t="shared" si="5"/>
        <v/>
      </c>
    </row>
    <row r="166" spans="1:11" ht="13.5" x14ac:dyDescent="0.15">
      <c r="A166" s="101">
        <v>42335</v>
      </c>
      <c r="B166" t="s">
        <v>1557</v>
      </c>
      <c r="C166" t="s">
        <v>1549</v>
      </c>
      <c r="D166" s="90">
        <v>100000</v>
      </c>
      <c r="E166" s="90">
        <f t="shared" si="4"/>
        <v>640000</v>
      </c>
      <c r="K166" s="90" t="str">
        <f t="shared" si="5"/>
        <v/>
      </c>
    </row>
    <row r="167" spans="1:11" ht="13.5" x14ac:dyDescent="0.15">
      <c r="A167" s="101">
        <v>42355</v>
      </c>
      <c r="B167" t="s">
        <v>321</v>
      </c>
      <c r="C167" t="s">
        <v>1558</v>
      </c>
      <c r="D167" s="90">
        <v>10000</v>
      </c>
      <c r="E167" s="90">
        <f t="shared" si="4"/>
        <v>650000</v>
      </c>
      <c r="K167" s="90" t="str">
        <f t="shared" si="5"/>
        <v/>
      </c>
    </row>
    <row r="168" spans="1:11" ht="13.5" x14ac:dyDescent="0.15">
      <c r="A168" s="101">
        <v>42356</v>
      </c>
      <c r="B168" t="s">
        <v>142</v>
      </c>
      <c r="C168" t="s">
        <v>1613</v>
      </c>
      <c r="D168" s="90">
        <v>10000</v>
      </c>
      <c r="E168" s="90">
        <f t="shared" si="4"/>
        <v>660000</v>
      </c>
      <c r="K168" s="90" t="str">
        <f t="shared" si="5"/>
        <v/>
      </c>
    </row>
    <row r="169" spans="1:11" ht="13.5" x14ac:dyDescent="0.15">
      <c r="A169" s="101">
        <v>42368</v>
      </c>
      <c r="B169" t="s">
        <v>409</v>
      </c>
      <c r="C169" t="s">
        <v>1614</v>
      </c>
      <c r="D169" s="90">
        <v>50000</v>
      </c>
      <c r="E169" s="90">
        <f t="shared" si="4"/>
        <v>710000</v>
      </c>
      <c r="K169" s="90" t="str">
        <f t="shared" si="5"/>
        <v/>
      </c>
    </row>
    <row r="170" spans="1:11" ht="13.5" x14ac:dyDescent="0.15">
      <c r="A170" s="101">
        <v>42368</v>
      </c>
      <c r="B170" t="s">
        <v>142</v>
      </c>
      <c r="C170" t="s">
        <v>1618</v>
      </c>
      <c r="D170" s="90">
        <v>50000</v>
      </c>
      <c r="E170" s="90">
        <f t="shared" si="4"/>
        <v>760000</v>
      </c>
      <c r="K170" s="90" t="str">
        <f t="shared" si="5"/>
        <v/>
      </c>
    </row>
    <row r="171" spans="1:11" ht="13.5" x14ac:dyDescent="0.15">
      <c r="E171" s="90" t="str">
        <f t="shared" si="4"/>
        <v/>
      </c>
      <c r="K171" s="90" t="str">
        <f t="shared" si="5"/>
        <v/>
      </c>
    </row>
    <row r="172" spans="1:11" ht="13.5" x14ac:dyDescent="0.15">
      <c r="E172" s="90" t="str">
        <f t="shared" si="4"/>
        <v/>
      </c>
      <c r="K172" s="90" t="str">
        <f t="shared" si="5"/>
        <v/>
      </c>
    </row>
    <row r="173" spans="1:11" ht="13.5" x14ac:dyDescent="0.15">
      <c r="E173" s="90" t="str">
        <f t="shared" si="4"/>
        <v/>
      </c>
      <c r="K173" s="90" t="str">
        <f t="shared" si="5"/>
        <v/>
      </c>
    </row>
    <row r="174" spans="1:11" ht="14.25" thickBot="1" x14ac:dyDescent="0.2">
      <c r="A174" s="118"/>
      <c r="B174" s="117"/>
      <c r="C174" s="117"/>
      <c r="D174" s="114"/>
      <c r="E174" s="114" t="str">
        <f>IF(D174="","",D174+E173)</f>
        <v/>
      </c>
      <c r="F174" s="117"/>
      <c r="G174" s="118"/>
      <c r="H174" s="117"/>
      <c r="I174" s="117"/>
      <c r="J174" s="117"/>
      <c r="K174" s="114" t="str">
        <f t="shared" si="5"/>
        <v/>
      </c>
    </row>
    <row r="175" spans="1:11" ht="14.25" thickTop="1" x14ac:dyDescent="0.15">
      <c r="A175" s="101" t="s">
        <v>1629</v>
      </c>
      <c r="E175" s="90" t="str">
        <f>IF(D175="","",D175+E174)</f>
        <v/>
      </c>
      <c r="G175" s="101" t="s">
        <v>1629</v>
      </c>
      <c r="K175" s="90" t="str">
        <f t="shared" si="5"/>
        <v/>
      </c>
    </row>
    <row r="176" spans="1:11" ht="13.5" x14ac:dyDescent="0.15">
      <c r="A176" s="101">
        <v>42390</v>
      </c>
      <c r="B176" t="s">
        <v>142</v>
      </c>
      <c r="C176" t="s">
        <v>1661</v>
      </c>
      <c r="D176" s="90">
        <v>10000</v>
      </c>
      <c r="E176" s="90">
        <f>IF(D176="","",D176)</f>
        <v>10000</v>
      </c>
      <c r="G176" s="101">
        <v>42730</v>
      </c>
      <c r="H176" t="s">
        <v>729</v>
      </c>
      <c r="I176" t="s">
        <v>1486</v>
      </c>
      <c r="J176" s="90">
        <v>540000</v>
      </c>
      <c r="K176" s="90">
        <f>IF(J176="","",J176)</f>
        <v>540000</v>
      </c>
    </row>
    <row r="177" spans="1:11" ht="13.5" x14ac:dyDescent="0.15">
      <c r="A177" s="101">
        <v>42419</v>
      </c>
      <c r="B177" t="s">
        <v>497</v>
      </c>
      <c r="C177" t="s">
        <v>1664</v>
      </c>
      <c r="D177" s="90">
        <v>10000</v>
      </c>
      <c r="E177" s="90">
        <f t="shared" si="4"/>
        <v>20000</v>
      </c>
      <c r="G177" s="101">
        <v>42730</v>
      </c>
      <c r="H177" t="s">
        <v>729</v>
      </c>
      <c r="I177" t="s">
        <v>1486</v>
      </c>
      <c r="J177" s="90">
        <v>40000</v>
      </c>
      <c r="K177" s="90">
        <f t="shared" si="5"/>
        <v>580000</v>
      </c>
    </row>
    <row r="178" spans="1:11" ht="13.5" x14ac:dyDescent="0.15">
      <c r="A178" s="101">
        <v>42485</v>
      </c>
      <c r="B178" t="s">
        <v>142</v>
      </c>
      <c r="C178" t="s">
        <v>1715</v>
      </c>
      <c r="D178" s="90">
        <v>30000</v>
      </c>
      <c r="E178" s="90">
        <f t="shared" si="4"/>
        <v>50000</v>
      </c>
      <c r="G178" s="101">
        <v>42730</v>
      </c>
      <c r="H178" t="s">
        <v>729</v>
      </c>
      <c r="I178" t="s">
        <v>1486</v>
      </c>
      <c r="J178" s="90">
        <v>200000</v>
      </c>
      <c r="K178" s="90">
        <f t="shared" si="5"/>
        <v>780000</v>
      </c>
    </row>
    <row r="179" spans="1:11" ht="13.5" x14ac:dyDescent="0.15">
      <c r="A179" s="101">
        <v>42516</v>
      </c>
      <c r="B179" t="s">
        <v>407</v>
      </c>
      <c r="C179" t="s">
        <v>1723</v>
      </c>
      <c r="D179" s="90">
        <v>30000</v>
      </c>
      <c r="E179" s="90">
        <f t="shared" si="4"/>
        <v>80000</v>
      </c>
      <c r="G179" s="101">
        <v>42730</v>
      </c>
      <c r="H179" t="s">
        <v>729</v>
      </c>
      <c r="I179" t="s">
        <v>1486</v>
      </c>
      <c r="J179" s="90">
        <v>230000</v>
      </c>
      <c r="K179" s="90">
        <f t="shared" si="5"/>
        <v>1010000</v>
      </c>
    </row>
    <row r="180" spans="1:11" ht="13.5" x14ac:dyDescent="0.15">
      <c r="A180" s="101">
        <v>42516</v>
      </c>
      <c r="B180" t="s">
        <v>409</v>
      </c>
      <c r="C180" t="s">
        <v>1727</v>
      </c>
      <c r="D180" s="90">
        <v>50000</v>
      </c>
      <c r="E180" s="90">
        <f t="shared" si="4"/>
        <v>130000</v>
      </c>
      <c r="K180" s="90" t="str">
        <f t="shared" si="5"/>
        <v/>
      </c>
    </row>
    <row r="181" spans="1:11" ht="13.5" x14ac:dyDescent="0.15">
      <c r="A181" s="101">
        <v>42520</v>
      </c>
      <c r="B181" t="s">
        <v>142</v>
      </c>
      <c r="C181" t="s">
        <v>1705</v>
      </c>
      <c r="D181" s="90">
        <v>10000</v>
      </c>
      <c r="E181" s="90">
        <f t="shared" si="4"/>
        <v>140000</v>
      </c>
      <c r="K181" s="90" t="str">
        <f t="shared" si="5"/>
        <v/>
      </c>
    </row>
    <row r="182" spans="1:11" ht="13.5" x14ac:dyDescent="0.15">
      <c r="A182" s="101">
        <v>42520</v>
      </c>
      <c r="B182" t="s">
        <v>419</v>
      </c>
      <c r="C182" t="s">
        <v>1547</v>
      </c>
      <c r="D182" s="90">
        <v>10000</v>
      </c>
      <c r="E182" s="90">
        <f t="shared" si="4"/>
        <v>150000</v>
      </c>
      <c r="K182" s="90" t="str">
        <f t="shared" si="5"/>
        <v/>
      </c>
    </row>
    <row r="183" spans="1:11" ht="13.5" x14ac:dyDescent="0.15">
      <c r="A183" s="101">
        <v>42520</v>
      </c>
      <c r="B183" t="s">
        <v>419</v>
      </c>
      <c r="C183" t="s">
        <v>1549</v>
      </c>
      <c r="D183" s="90">
        <v>100000</v>
      </c>
      <c r="E183" s="90">
        <f t="shared" si="4"/>
        <v>250000</v>
      </c>
      <c r="K183" s="90" t="str">
        <f t="shared" si="5"/>
        <v/>
      </c>
    </row>
    <row r="184" spans="1:11" ht="13.5" x14ac:dyDescent="0.15">
      <c r="A184" s="101">
        <v>42542</v>
      </c>
      <c r="B184" t="s">
        <v>142</v>
      </c>
      <c r="C184" t="s">
        <v>1742</v>
      </c>
      <c r="D184" s="90">
        <v>10000</v>
      </c>
      <c r="E184" s="90">
        <f t="shared" si="4"/>
        <v>260000</v>
      </c>
      <c r="K184" s="90" t="str">
        <f t="shared" si="5"/>
        <v/>
      </c>
    </row>
    <row r="185" spans="1:11" ht="13.5" x14ac:dyDescent="0.15">
      <c r="A185" s="101">
        <v>42542</v>
      </c>
      <c r="B185" t="s">
        <v>142</v>
      </c>
      <c r="C185" t="s">
        <v>1742</v>
      </c>
      <c r="D185" s="90">
        <v>10000</v>
      </c>
      <c r="E185" s="90">
        <f t="shared" si="4"/>
        <v>270000</v>
      </c>
      <c r="K185" s="90" t="str">
        <f t="shared" si="5"/>
        <v/>
      </c>
    </row>
    <row r="186" spans="1:11" ht="13.5" x14ac:dyDescent="0.15">
      <c r="A186" s="101">
        <v>42557</v>
      </c>
      <c r="B186" t="s">
        <v>321</v>
      </c>
      <c r="C186" t="s">
        <v>1745</v>
      </c>
      <c r="D186" s="90">
        <v>50000</v>
      </c>
      <c r="E186" s="90">
        <f t="shared" si="4"/>
        <v>320000</v>
      </c>
      <c r="K186" s="90" t="str">
        <f t="shared" si="5"/>
        <v/>
      </c>
    </row>
    <row r="187" spans="1:11" ht="13.5" x14ac:dyDescent="0.15">
      <c r="A187" s="101">
        <v>42598</v>
      </c>
      <c r="B187" t="s">
        <v>142</v>
      </c>
      <c r="C187" t="s">
        <v>1755</v>
      </c>
      <c r="D187" s="90">
        <v>10000</v>
      </c>
      <c r="E187" s="90">
        <f t="shared" si="4"/>
        <v>330000</v>
      </c>
      <c r="K187" s="90" t="str">
        <f t="shared" si="5"/>
        <v/>
      </c>
    </row>
    <row r="188" spans="1:11" ht="13.5" x14ac:dyDescent="0.15">
      <c r="A188" s="101">
        <v>42634</v>
      </c>
      <c r="B188" t="s">
        <v>142</v>
      </c>
      <c r="C188" t="s">
        <v>1763</v>
      </c>
      <c r="D188" s="90">
        <v>30000</v>
      </c>
      <c r="E188" s="90">
        <f t="shared" si="4"/>
        <v>360000</v>
      </c>
      <c r="K188" s="90" t="str">
        <f t="shared" si="5"/>
        <v/>
      </c>
    </row>
    <row r="189" spans="1:11" ht="13.5" x14ac:dyDescent="0.15">
      <c r="A189" s="101">
        <v>42664</v>
      </c>
      <c r="B189" t="s">
        <v>409</v>
      </c>
      <c r="C189" t="s">
        <v>1781</v>
      </c>
      <c r="D189" s="90">
        <v>10000</v>
      </c>
      <c r="E189" s="90">
        <f t="shared" si="4"/>
        <v>370000</v>
      </c>
      <c r="K189" s="90" t="str">
        <f t="shared" si="5"/>
        <v/>
      </c>
    </row>
    <row r="190" spans="1:11" ht="13.5" x14ac:dyDescent="0.15">
      <c r="A190" s="101">
        <v>42683</v>
      </c>
      <c r="B190" t="s">
        <v>409</v>
      </c>
      <c r="C190" t="s">
        <v>1785</v>
      </c>
      <c r="D190" s="90">
        <v>50000</v>
      </c>
      <c r="E190" s="90">
        <f t="shared" si="4"/>
        <v>420000</v>
      </c>
      <c r="K190" s="90" t="str">
        <f t="shared" si="5"/>
        <v/>
      </c>
    </row>
    <row r="191" spans="1:11" ht="13.5" x14ac:dyDescent="0.15">
      <c r="A191" s="101">
        <v>42683</v>
      </c>
      <c r="B191" t="s">
        <v>409</v>
      </c>
      <c r="C191" t="s">
        <v>1787</v>
      </c>
      <c r="D191" s="90">
        <v>50000</v>
      </c>
      <c r="E191" s="90">
        <f t="shared" si="4"/>
        <v>470000</v>
      </c>
      <c r="K191" s="90" t="str">
        <f t="shared" si="5"/>
        <v/>
      </c>
    </row>
    <row r="192" spans="1:11" ht="13.5" x14ac:dyDescent="0.15">
      <c r="A192" s="101">
        <v>42704</v>
      </c>
      <c r="B192" t="s">
        <v>712</v>
      </c>
      <c r="C192" t="s">
        <v>1793</v>
      </c>
      <c r="D192" s="90">
        <v>50000</v>
      </c>
      <c r="E192" s="90">
        <f t="shared" si="4"/>
        <v>520000</v>
      </c>
      <c r="K192" s="90" t="str">
        <f t="shared" si="5"/>
        <v/>
      </c>
    </row>
    <row r="193" spans="1:11" ht="13.5" x14ac:dyDescent="0.15">
      <c r="A193" s="101">
        <v>42705</v>
      </c>
      <c r="B193" t="s">
        <v>94</v>
      </c>
      <c r="C193" t="s">
        <v>1798</v>
      </c>
      <c r="D193" s="90">
        <v>30000</v>
      </c>
      <c r="E193" s="90">
        <f t="shared" si="4"/>
        <v>550000</v>
      </c>
      <c r="K193" s="90" t="str">
        <f t="shared" si="5"/>
        <v/>
      </c>
    </row>
    <row r="194" spans="1:11" ht="13.5" x14ac:dyDescent="0.15">
      <c r="A194" s="101">
        <v>42709</v>
      </c>
      <c r="B194" t="s">
        <v>321</v>
      </c>
      <c r="C194" t="s">
        <v>1801</v>
      </c>
      <c r="D194" s="90">
        <v>10000</v>
      </c>
      <c r="E194" s="90">
        <f t="shared" si="4"/>
        <v>560000</v>
      </c>
      <c r="K194" s="90" t="str">
        <f t="shared" si="5"/>
        <v/>
      </c>
    </row>
    <row r="195" spans="1:11" ht="13.5" x14ac:dyDescent="0.15">
      <c r="A195" s="101">
        <v>42711</v>
      </c>
      <c r="B195" t="s">
        <v>142</v>
      </c>
      <c r="C195" t="s">
        <v>1805</v>
      </c>
      <c r="D195" s="90">
        <v>10000</v>
      </c>
      <c r="E195" s="90">
        <f t="shared" si="4"/>
        <v>570000</v>
      </c>
      <c r="K195" s="90" t="str">
        <f t="shared" si="5"/>
        <v/>
      </c>
    </row>
    <row r="196" spans="1:11" ht="13.5" x14ac:dyDescent="0.15">
      <c r="A196" s="101">
        <v>42730</v>
      </c>
      <c r="B196" t="s">
        <v>77</v>
      </c>
      <c r="C196" t="s">
        <v>1837</v>
      </c>
      <c r="D196" s="90">
        <v>30000</v>
      </c>
      <c r="E196" s="90">
        <f t="shared" ref="E196:E259" si="6">IF(D196="","",D196+E195)</f>
        <v>600000</v>
      </c>
      <c r="K196" s="90" t="str">
        <f t="shared" si="5"/>
        <v/>
      </c>
    </row>
    <row r="197" spans="1:11" ht="13.5" x14ac:dyDescent="0.15">
      <c r="A197" s="101">
        <v>42730</v>
      </c>
      <c r="B197" t="s">
        <v>77</v>
      </c>
      <c r="C197" t="s">
        <v>1839</v>
      </c>
      <c r="D197" s="90">
        <v>10000</v>
      </c>
      <c r="E197" s="90">
        <f t="shared" si="6"/>
        <v>610000</v>
      </c>
      <c r="K197" s="90" t="str">
        <f t="shared" si="5"/>
        <v/>
      </c>
    </row>
    <row r="198" spans="1:11" ht="13.5" x14ac:dyDescent="0.15">
      <c r="A198" s="101">
        <v>42730</v>
      </c>
      <c r="B198" t="s">
        <v>77</v>
      </c>
      <c r="C198" t="s">
        <v>1841</v>
      </c>
      <c r="D198" s="90">
        <v>10000</v>
      </c>
      <c r="E198" s="90">
        <f t="shared" si="6"/>
        <v>620000</v>
      </c>
      <c r="K198" s="90" t="str">
        <f t="shared" si="5"/>
        <v/>
      </c>
    </row>
    <row r="199" spans="1:11" ht="13.5" x14ac:dyDescent="0.15">
      <c r="A199" s="101">
        <v>42730</v>
      </c>
      <c r="B199" t="s">
        <v>77</v>
      </c>
      <c r="C199" t="s">
        <v>1843</v>
      </c>
      <c r="D199" s="90">
        <v>10000</v>
      </c>
      <c r="E199" s="90">
        <f t="shared" si="6"/>
        <v>630000</v>
      </c>
      <c r="K199" s="90" t="str">
        <f t="shared" si="5"/>
        <v/>
      </c>
    </row>
    <row r="200" spans="1:11" ht="13.5" x14ac:dyDescent="0.15">
      <c r="A200" s="101">
        <v>42730</v>
      </c>
      <c r="B200" t="s">
        <v>77</v>
      </c>
      <c r="C200" t="s">
        <v>1845</v>
      </c>
      <c r="D200" s="90">
        <v>10000</v>
      </c>
      <c r="E200" s="90">
        <f t="shared" si="6"/>
        <v>640000</v>
      </c>
      <c r="K200" s="90" t="str">
        <f t="shared" si="5"/>
        <v/>
      </c>
    </row>
    <row r="201" spans="1:11" ht="13.5" x14ac:dyDescent="0.15">
      <c r="A201" s="101">
        <v>42730</v>
      </c>
      <c r="B201" t="s">
        <v>77</v>
      </c>
      <c r="C201" t="s">
        <v>1846</v>
      </c>
      <c r="D201" s="90">
        <v>10000</v>
      </c>
      <c r="E201" s="90">
        <f t="shared" si="6"/>
        <v>650000</v>
      </c>
      <c r="K201" s="90" t="str">
        <f t="shared" ref="K201:K264" si="7">IF(J201="","",J201+K200)</f>
        <v/>
      </c>
    </row>
    <row r="202" spans="1:11" ht="13.5" x14ac:dyDescent="0.15">
      <c r="A202" s="101">
        <v>42730</v>
      </c>
      <c r="B202" t="s">
        <v>77</v>
      </c>
      <c r="C202" t="s">
        <v>1848</v>
      </c>
      <c r="D202" s="90">
        <v>10000</v>
      </c>
      <c r="E202" s="90">
        <f t="shared" si="6"/>
        <v>660000</v>
      </c>
      <c r="K202" s="90" t="str">
        <f t="shared" si="7"/>
        <v/>
      </c>
    </row>
    <row r="203" spans="1:11" ht="13.5" x14ac:dyDescent="0.15">
      <c r="A203" s="101">
        <v>42730</v>
      </c>
      <c r="B203" t="s">
        <v>77</v>
      </c>
      <c r="C203" t="s">
        <v>1850</v>
      </c>
      <c r="D203" s="90">
        <v>30000</v>
      </c>
      <c r="E203" s="90">
        <f t="shared" si="6"/>
        <v>690000</v>
      </c>
      <c r="K203" s="90" t="str">
        <f t="shared" si="7"/>
        <v/>
      </c>
    </row>
    <row r="204" spans="1:11" ht="13.5" x14ac:dyDescent="0.15">
      <c r="A204" s="101">
        <v>42730</v>
      </c>
      <c r="B204" t="s">
        <v>77</v>
      </c>
      <c r="C204" t="s">
        <v>1852</v>
      </c>
      <c r="D204" s="90">
        <v>30000</v>
      </c>
      <c r="E204" s="90">
        <f t="shared" si="6"/>
        <v>720000</v>
      </c>
      <c r="K204" s="90" t="str">
        <f t="shared" si="7"/>
        <v/>
      </c>
    </row>
    <row r="205" spans="1:11" ht="13.5" x14ac:dyDescent="0.15">
      <c r="A205" s="101">
        <v>42730</v>
      </c>
      <c r="B205" t="s">
        <v>77</v>
      </c>
      <c r="C205" t="s">
        <v>1854</v>
      </c>
      <c r="D205" s="90">
        <v>50000</v>
      </c>
      <c r="E205" s="90">
        <f t="shared" si="6"/>
        <v>770000</v>
      </c>
      <c r="K205" s="90" t="str">
        <f t="shared" si="7"/>
        <v/>
      </c>
    </row>
    <row r="206" spans="1:11" ht="13.5" x14ac:dyDescent="0.15">
      <c r="A206" s="101">
        <v>42730</v>
      </c>
      <c r="B206" t="s">
        <v>77</v>
      </c>
      <c r="C206" t="s">
        <v>1810</v>
      </c>
      <c r="D206" s="90">
        <v>30000</v>
      </c>
      <c r="E206" s="90">
        <f t="shared" si="6"/>
        <v>800000</v>
      </c>
      <c r="K206" s="90" t="str">
        <f t="shared" si="7"/>
        <v/>
      </c>
    </row>
    <row r="207" spans="1:11" ht="13.5" x14ac:dyDescent="0.15">
      <c r="A207" s="101">
        <v>42730</v>
      </c>
      <c r="B207" t="s">
        <v>77</v>
      </c>
      <c r="C207" t="s">
        <v>1814</v>
      </c>
      <c r="D207" s="90">
        <v>10000</v>
      </c>
      <c r="E207" s="90">
        <f t="shared" si="6"/>
        <v>810000</v>
      </c>
      <c r="K207" s="90" t="str">
        <f t="shared" si="7"/>
        <v/>
      </c>
    </row>
    <row r="208" spans="1:11" ht="13.5" x14ac:dyDescent="0.15">
      <c r="A208" s="101">
        <v>42730</v>
      </c>
      <c r="B208" t="s">
        <v>77</v>
      </c>
      <c r="C208" t="s">
        <v>1841</v>
      </c>
      <c r="D208" s="90">
        <v>10000</v>
      </c>
      <c r="E208" s="90">
        <f t="shared" si="6"/>
        <v>820000</v>
      </c>
      <c r="K208" s="90" t="str">
        <f t="shared" si="7"/>
        <v/>
      </c>
    </row>
    <row r="209" spans="1:11" ht="13.5" x14ac:dyDescent="0.15">
      <c r="A209" s="101">
        <v>42730</v>
      </c>
      <c r="B209" t="s">
        <v>77</v>
      </c>
      <c r="C209" t="s">
        <v>1820</v>
      </c>
      <c r="D209" s="90">
        <v>10000</v>
      </c>
      <c r="E209" s="90">
        <f t="shared" si="6"/>
        <v>830000</v>
      </c>
      <c r="K209" s="90" t="str">
        <f t="shared" si="7"/>
        <v/>
      </c>
    </row>
    <row r="210" spans="1:11" ht="13.5" x14ac:dyDescent="0.15">
      <c r="A210" s="101">
        <v>42730</v>
      </c>
      <c r="B210" t="s">
        <v>77</v>
      </c>
      <c r="C210" t="s">
        <v>1824</v>
      </c>
      <c r="D210" s="90">
        <v>10000</v>
      </c>
      <c r="E210" s="90">
        <f t="shared" si="6"/>
        <v>840000</v>
      </c>
      <c r="K210" s="90" t="str">
        <f t="shared" si="7"/>
        <v/>
      </c>
    </row>
    <row r="211" spans="1:11" ht="13.5" x14ac:dyDescent="0.15">
      <c r="A211" s="101">
        <v>42730</v>
      </c>
      <c r="B211" t="s">
        <v>77</v>
      </c>
      <c r="C211" t="s">
        <v>1830</v>
      </c>
      <c r="D211" s="90">
        <v>10000</v>
      </c>
      <c r="E211" s="90">
        <f t="shared" si="6"/>
        <v>850000</v>
      </c>
      <c r="K211" s="90" t="str">
        <f t="shared" si="7"/>
        <v/>
      </c>
    </row>
    <row r="212" spans="1:11" ht="13.5" x14ac:dyDescent="0.15">
      <c r="A212" s="101">
        <v>42730</v>
      </c>
      <c r="B212" t="s">
        <v>77</v>
      </c>
      <c r="C212" t="s">
        <v>1832</v>
      </c>
      <c r="D212" s="90">
        <v>30000</v>
      </c>
      <c r="E212" s="90">
        <f t="shared" si="6"/>
        <v>880000</v>
      </c>
      <c r="K212" s="90" t="str">
        <f t="shared" si="7"/>
        <v/>
      </c>
    </row>
    <row r="213" spans="1:11" ht="13.5" x14ac:dyDescent="0.15">
      <c r="A213" s="101">
        <v>42730</v>
      </c>
      <c r="B213" t="s">
        <v>77</v>
      </c>
      <c r="C213" t="s">
        <v>1828</v>
      </c>
      <c r="D213" s="90">
        <v>10000</v>
      </c>
      <c r="E213" s="90">
        <f t="shared" si="6"/>
        <v>890000</v>
      </c>
      <c r="K213" s="90" t="str">
        <f t="shared" si="7"/>
        <v/>
      </c>
    </row>
    <row r="214" spans="1:11" ht="13.5" x14ac:dyDescent="0.15">
      <c r="A214" s="101">
        <v>42730</v>
      </c>
      <c r="B214" t="s">
        <v>77</v>
      </c>
      <c r="C214" t="s">
        <v>1834</v>
      </c>
      <c r="D214" s="90">
        <v>30000</v>
      </c>
      <c r="E214" s="90">
        <f t="shared" si="6"/>
        <v>920000</v>
      </c>
      <c r="K214" s="90" t="str">
        <f t="shared" si="7"/>
        <v/>
      </c>
    </row>
    <row r="215" spans="1:11" ht="13.5" x14ac:dyDescent="0.15">
      <c r="A215" s="101">
        <v>42730</v>
      </c>
      <c r="B215" t="s">
        <v>77</v>
      </c>
      <c r="C215" t="s">
        <v>1854</v>
      </c>
      <c r="D215" s="90">
        <v>50000</v>
      </c>
      <c r="E215" s="90">
        <f t="shared" si="6"/>
        <v>970000</v>
      </c>
      <c r="K215" s="90" t="str">
        <f t="shared" si="7"/>
        <v/>
      </c>
    </row>
    <row r="216" spans="1:11" ht="13.5" x14ac:dyDescent="0.15">
      <c r="A216" s="101">
        <v>42730</v>
      </c>
      <c r="B216" t="s">
        <v>77</v>
      </c>
      <c r="C216" t="s">
        <v>1859</v>
      </c>
      <c r="D216" s="90">
        <v>30000</v>
      </c>
      <c r="E216" s="90">
        <f t="shared" si="6"/>
        <v>1000000</v>
      </c>
      <c r="K216" s="90" t="str">
        <f t="shared" si="7"/>
        <v/>
      </c>
    </row>
    <row r="217" spans="1:11" ht="13.5" x14ac:dyDescent="0.15">
      <c r="E217" s="90" t="str">
        <f t="shared" si="6"/>
        <v/>
      </c>
      <c r="K217" s="90" t="str">
        <f t="shared" si="7"/>
        <v/>
      </c>
    </row>
    <row r="218" spans="1:11" ht="13.5" x14ac:dyDescent="0.15">
      <c r="E218" s="90" t="str">
        <f t="shared" si="6"/>
        <v/>
      </c>
      <c r="K218" s="90" t="str">
        <f t="shared" si="7"/>
        <v/>
      </c>
    </row>
    <row r="219" spans="1:11" ht="14.25" thickBot="1" x14ac:dyDescent="0.2">
      <c r="A219" s="118"/>
      <c r="B219" s="117"/>
      <c r="C219" s="117"/>
      <c r="D219" s="114"/>
      <c r="E219" s="114" t="str">
        <f t="shared" si="6"/>
        <v/>
      </c>
      <c r="F219" s="117"/>
      <c r="G219" s="118"/>
      <c r="H219" s="117"/>
      <c r="I219" s="117"/>
      <c r="J219" s="114"/>
      <c r="K219" s="114" t="str">
        <f t="shared" si="7"/>
        <v/>
      </c>
    </row>
    <row r="220" spans="1:11" ht="14.25" thickTop="1" x14ac:dyDescent="0.15">
      <c r="A220" s="101" t="s">
        <v>1758</v>
      </c>
      <c r="E220" s="90" t="str">
        <f t="shared" si="6"/>
        <v/>
      </c>
      <c r="K220" s="90" t="str">
        <f t="shared" si="7"/>
        <v/>
      </c>
    </row>
    <row r="221" spans="1:11" ht="13.5" x14ac:dyDescent="0.15">
      <c r="A221" s="101">
        <v>42776</v>
      </c>
      <c r="B221" t="s">
        <v>142</v>
      </c>
      <c r="C221" t="s">
        <v>1929</v>
      </c>
      <c r="D221" s="90">
        <v>30000</v>
      </c>
      <c r="E221" s="90">
        <f>IF(D221="","",D221)</f>
        <v>30000</v>
      </c>
      <c r="G221" s="101">
        <v>42825</v>
      </c>
      <c r="H221" t="s">
        <v>729</v>
      </c>
      <c r="I221" t="s">
        <v>1486</v>
      </c>
      <c r="J221" s="90">
        <v>100000</v>
      </c>
      <c r="K221" s="90">
        <f>IF(J221="","",J221)</f>
        <v>100000</v>
      </c>
    </row>
    <row r="222" spans="1:11" ht="13.5" x14ac:dyDescent="0.15">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5" x14ac:dyDescent="0.15">
      <c r="A223" s="101">
        <v>42825</v>
      </c>
      <c r="B223" t="s">
        <v>456</v>
      </c>
      <c r="C223" t="s">
        <v>1962</v>
      </c>
      <c r="D223" s="90">
        <v>10000</v>
      </c>
      <c r="E223" s="90">
        <f t="shared" si="8"/>
        <v>50000</v>
      </c>
      <c r="K223" s="90" t="str">
        <f t="shared" si="7"/>
        <v/>
      </c>
    </row>
    <row r="224" spans="1:11" ht="13.5" x14ac:dyDescent="0.15">
      <c r="A224" s="101">
        <v>42825</v>
      </c>
      <c r="B224" t="s">
        <v>456</v>
      </c>
      <c r="C224" s="111" t="s">
        <v>1964</v>
      </c>
      <c r="D224" s="90">
        <v>50000</v>
      </c>
      <c r="E224" s="90">
        <f t="shared" si="8"/>
        <v>100000</v>
      </c>
      <c r="K224" s="90" t="str">
        <f t="shared" si="7"/>
        <v/>
      </c>
    </row>
    <row r="225" spans="1:11" ht="13.5" x14ac:dyDescent="0.15">
      <c r="A225" s="101">
        <v>42828</v>
      </c>
      <c r="B225" t="s">
        <v>497</v>
      </c>
      <c r="C225" t="s">
        <v>1967</v>
      </c>
      <c r="D225" s="90">
        <v>10000</v>
      </c>
      <c r="E225" s="90">
        <f t="shared" si="8"/>
        <v>110000</v>
      </c>
      <c r="K225" s="90" t="str">
        <f t="shared" si="7"/>
        <v/>
      </c>
    </row>
    <row r="226" spans="1:11" ht="13.5" x14ac:dyDescent="0.15">
      <c r="A226" s="101">
        <v>42853</v>
      </c>
      <c r="B226" t="s">
        <v>419</v>
      </c>
      <c r="C226" t="s">
        <v>1988</v>
      </c>
      <c r="D226" s="90">
        <v>50000</v>
      </c>
      <c r="E226" s="90">
        <f t="shared" si="8"/>
        <v>160000</v>
      </c>
      <c r="K226" s="90" t="str">
        <f t="shared" si="7"/>
        <v/>
      </c>
    </row>
    <row r="227" spans="1:11" ht="13.5" x14ac:dyDescent="0.15">
      <c r="A227" s="101">
        <v>42874</v>
      </c>
      <c r="B227" t="s">
        <v>407</v>
      </c>
      <c r="C227" t="s">
        <v>1723</v>
      </c>
      <c r="D227" s="90">
        <v>30000</v>
      </c>
      <c r="E227" s="90">
        <f t="shared" si="8"/>
        <v>190000</v>
      </c>
      <c r="K227" s="90" t="str">
        <f t="shared" si="7"/>
        <v/>
      </c>
    </row>
    <row r="228" spans="1:11" ht="13.5" x14ac:dyDescent="0.15">
      <c r="A228" s="101">
        <v>42894</v>
      </c>
      <c r="B228" t="s">
        <v>409</v>
      </c>
      <c r="C228" t="s">
        <v>2014</v>
      </c>
      <c r="D228" s="90">
        <v>50000</v>
      </c>
      <c r="E228" s="90">
        <f t="shared" si="8"/>
        <v>240000</v>
      </c>
      <c r="K228" s="90" t="str">
        <f t="shared" si="7"/>
        <v/>
      </c>
    </row>
    <row r="229" spans="1:11" ht="13.5" x14ac:dyDescent="0.15">
      <c r="A229" s="101">
        <v>42894</v>
      </c>
      <c r="B229" t="s">
        <v>409</v>
      </c>
      <c r="C229" t="s">
        <v>2016</v>
      </c>
      <c r="D229" s="90">
        <v>50000</v>
      </c>
      <c r="E229" s="90">
        <f t="shared" si="8"/>
        <v>290000</v>
      </c>
      <c r="K229" s="90" t="str">
        <f t="shared" si="7"/>
        <v/>
      </c>
    </row>
    <row r="230" spans="1:11" ht="13.5" x14ac:dyDescent="0.15">
      <c r="A230" s="101">
        <v>42898</v>
      </c>
      <c r="B230" t="s">
        <v>321</v>
      </c>
      <c r="C230" t="s">
        <v>2017</v>
      </c>
      <c r="D230" s="90">
        <v>50000</v>
      </c>
      <c r="E230" s="90">
        <f t="shared" si="8"/>
        <v>340000</v>
      </c>
      <c r="K230" s="90" t="str">
        <f t="shared" si="7"/>
        <v/>
      </c>
    </row>
    <row r="231" spans="1:11" ht="13.5" x14ac:dyDescent="0.15">
      <c r="A231" s="101">
        <v>42912</v>
      </c>
      <c r="B231" t="s">
        <v>419</v>
      </c>
      <c r="C231" t="s">
        <v>2007</v>
      </c>
      <c r="D231" s="90">
        <v>10000</v>
      </c>
      <c r="E231" s="90">
        <f t="shared" si="8"/>
        <v>350000</v>
      </c>
      <c r="K231" s="90" t="str">
        <f t="shared" si="7"/>
        <v/>
      </c>
    </row>
    <row r="232" spans="1:11" ht="13.5" x14ac:dyDescent="0.15">
      <c r="A232" s="101">
        <v>42912</v>
      </c>
      <c r="B232" t="s">
        <v>419</v>
      </c>
      <c r="C232" t="s">
        <v>2009</v>
      </c>
      <c r="D232" s="90">
        <v>100000</v>
      </c>
      <c r="E232" s="90">
        <f t="shared" si="8"/>
        <v>450000</v>
      </c>
      <c r="K232" s="90" t="str">
        <f t="shared" si="7"/>
        <v/>
      </c>
    </row>
    <row r="233" spans="1:11" ht="13.5" x14ac:dyDescent="0.15">
      <c r="A233" s="101">
        <v>43005</v>
      </c>
      <c r="B233" t="s">
        <v>416</v>
      </c>
      <c r="C233" t="s">
        <v>2268</v>
      </c>
      <c r="D233" s="90">
        <v>50000</v>
      </c>
      <c r="E233" s="90">
        <f t="shared" si="8"/>
        <v>500000</v>
      </c>
      <c r="K233" s="90" t="str">
        <f t="shared" si="7"/>
        <v/>
      </c>
    </row>
    <row r="234" spans="1:11" ht="13.5" x14ac:dyDescent="0.15">
      <c r="A234" s="101">
        <v>43031</v>
      </c>
      <c r="B234" t="s">
        <v>142</v>
      </c>
      <c r="C234" t="s">
        <v>2271</v>
      </c>
      <c r="D234" s="90">
        <v>30000</v>
      </c>
      <c r="E234" s="90">
        <f t="shared" si="8"/>
        <v>530000</v>
      </c>
      <c r="K234" s="90" t="str">
        <f t="shared" si="7"/>
        <v/>
      </c>
    </row>
    <row r="235" spans="1:11" ht="13.5" x14ac:dyDescent="0.15">
      <c r="A235" s="101">
        <v>43038</v>
      </c>
      <c r="B235" t="s">
        <v>409</v>
      </c>
      <c r="C235" t="s">
        <v>2274</v>
      </c>
      <c r="D235" s="90">
        <v>10000</v>
      </c>
      <c r="E235" s="90">
        <f t="shared" si="8"/>
        <v>540000</v>
      </c>
      <c r="K235" s="90" t="str">
        <f t="shared" si="7"/>
        <v/>
      </c>
    </row>
    <row r="236" spans="1:11" ht="13.5" x14ac:dyDescent="0.15">
      <c r="A236" s="101">
        <v>43039</v>
      </c>
      <c r="B236" t="s">
        <v>2279</v>
      </c>
      <c r="C236" t="s">
        <v>2393</v>
      </c>
      <c r="D236" s="90">
        <v>50000</v>
      </c>
      <c r="E236" s="90">
        <f t="shared" si="8"/>
        <v>590000</v>
      </c>
      <c r="K236" s="90" t="str">
        <f t="shared" si="7"/>
        <v/>
      </c>
    </row>
    <row r="237" spans="1:11" ht="13.5" x14ac:dyDescent="0.15">
      <c r="A237" s="101">
        <v>43073</v>
      </c>
      <c r="B237" t="s">
        <v>321</v>
      </c>
      <c r="C237" t="s">
        <v>2281</v>
      </c>
      <c r="D237" s="90">
        <v>10000</v>
      </c>
      <c r="E237" s="90">
        <f t="shared" si="8"/>
        <v>600000</v>
      </c>
      <c r="K237" s="90" t="str">
        <f t="shared" si="7"/>
        <v/>
      </c>
    </row>
    <row r="238" spans="1:11" ht="13.5" x14ac:dyDescent="0.15">
      <c r="A238" s="101">
        <v>43080</v>
      </c>
      <c r="B238" t="s">
        <v>416</v>
      </c>
      <c r="C238" t="s">
        <v>2277</v>
      </c>
      <c r="D238" s="90">
        <v>10000</v>
      </c>
      <c r="E238" s="90">
        <f t="shared" si="8"/>
        <v>610000</v>
      </c>
      <c r="K238" s="90" t="str">
        <f t="shared" si="7"/>
        <v/>
      </c>
    </row>
    <row r="239" spans="1:11" ht="13.5" x14ac:dyDescent="0.15">
      <c r="A239" s="101">
        <v>43084</v>
      </c>
      <c r="B239" t="s">
        <v>142</v>
      </c>
      <c r="C239" t="s">
        <v>2285</v>
      </c>
      <c r="D239" s="90">
        <v>10000</v>
      </c>
      <c r="E239" s="90">
        <f t="shared" si="8"/>
        <v>620000</v>
      </c>
      <c r="K239" s="90" t="str">
        <f t="shared" si="7"/>
        <v/>
      </c>
    </row>
    <row r="240" spans="1:11" ht="13.5" x14ac:dyDescent="0.15">
      <c r="A240" s="101">
        <v>43089</v>
      </c>
      <c r="B240" t="s">
        <v>145</v>
      </c>
      <c r="C240" t="s">
        <v>2287</v>
      </c>
      <c r="D240" s="90">
        <v>50000</v>
      </c>
      <c r="E240" s="90">
        <f t="shared" si="8"/>
        <v>670000</v>
      </c>
      <c r="K240" s="90" t="str">
        <f t="shared" si="7"/>
        <v/>
      </c>
    </row>
    <row r="241" spans="1:11" ht="13.5" x14ac:dyDescent="0.15">
      <c r="A241" s="101">
        <v>43089</v>
      </c>
      <c r="B241" t="s">
        <v>142</v>
      </c>
      <c r="C241" t="s">
        <v>2291</v>
      </c>
      <c r="D241" s="90">
        <v>50000</v>
      </c>
      <c r="E241" s="90">
        <f t="shared" si="6"/>
        <v>720000</v>
      </c>
      <c r="K241" s="90" t="str">
        <f t="shared" si="7"/>
        <v/>
      </c>
    </row>
    <row r="242" spans="1:11" ht="13.5" x14ac:dyDescent="0.15">
      <c r="E242" s="90" t="str">
        <f t="shared" si="6"/>
        <v/>
      </c>
      <c r="K242" s="90" t="str">
        <f t="shared" si="7"/>
        <v/>
      </c>
    </row>
    <row r="243" spans="1:11" ht="13.5" x14ac:dyDescent="0.15">
      <c r="E243" s="90" t="str">
        <f t="shared" si="6"/>
        <v/>
      </c>
      <c r="K243" s="90" t="str">
        <f t="shared" si="7"/>
        <v/>
      </c>
    </row>
    <row r="244" spans="1:11" ht="13.5" x14ac:dyDescent="0.15">
      <c r="E244" s="90" t="str">
        <f t="shared" si="6"/>
        <v/>
      </c>
      <c r="K244" s="90" t="str">
        <f t="shared" si="7"/>
        <v/>
      </c>
    </row>
    <row r="245" spans="1:11" ht="14.25" thickBot="1" x14ac:dyDescent="0.2">
      <c r="A245" s="118"/>
      <c r="B245" s="117"/>
      <c r="C245" s="117"/>
      <c r="D245" s="114"/>
      <c r="E245" s="114" t="str">
        <f t="shared" si="6"/>
        <v/>
      </c>
      <c r="F245" s="117"/>
      <c r="G245" s="118"/>
      <c r="H245" s="117"/>
      <c r="I245" s="117"/>
      <c r="J245" s="114"/>
      <c r="K245" s="114" t="str">
        <f t="shared" si="7"/>
        <v/>
      </c>
    </row>
    <row r="246" spans="1:11" ht="14.25" thickTop="1" x14ac:dyDescent="0.15">
      <c r="A246" s="101" t="s">
        <v>1759</v>
      </c>
      <c r="E246" s="90" t="str">
        <f t="shared" si="6"/>
        <v/>
      </c>
      <c r="K246" s="90" t="str">
        <f t="shared" si="7"/>
        <v/>
      </c>
    </row>
    <row r="247" spans="1:11" ht="13.5" x14ac:dyDescent="0.15">
      <c r="A247" s="101">
        <v>43144</v>
      </c>
      <c r="B247" t="s">
        <v>497</v>
      </c>
      <c r="C247" t="s">
        <v>2396</v>
      </c>
      <c r="D247" s="90">
        <v>10000</v>
      </c>
      <c r="E247" s="90">
        <f>IF(D247="","",D247)</f>
        <v>10000</v>
      </c>
      <c r="G247" s="101">
        <v>43180</v>
      </c>
      <c r="H247" t="s">
        <v>729</v>
      </c>
      <c r="I247" t="s">
        <v>1486</v>
      </c>
      <c r="J247" s="90">
        <v>480000</v>
      </c>
      <c r="K247" s="90">
        <f>IF(J247="","",J247)</f>
        <v>480000</v>
      </c>
    </row>
    <row r="248" spans="1:11" ht="13.5" x14ac:dyDescent="0.15">
      <c r="A248" s="101">
        <v>43178</v>
      </c>
      <c r="B248" t="s">
        <v>142</v>
      </c>
      <c r="C248" t="s">
        <v>2479</v>
      </c>
      <c r="D248" s="90">
        <v>30000</v>
      </c>
      <c r="E248" s="90">
        <f t="shared" si="6"/>
        <v>40000</v>
      </c>
      <c r="G248" s="101">
        <v>43461</v>
      </c>
      <c r="H248" t="s">
        <v>2718</v>
      </c>
      <c r="J248" s="90">
        <v>310000</v>
      </c>
      <c r="K248" s="90">
        <f t="shared" si="7"/>
        <v>790000</v>
      </c>
    </row>
    <row r="249" spans="1:11" ht="13.5" x14ac:dyDescent="0.15">
      <c r="A249" s="101">
        <v>43180</v>
      </c>
      <c r="B249" t="s">
        <v>77</v>
      </c>
      <c r="C249" t="s">
        <v>2481</v>
      </c>
      <c r="D249" s="90">
        <v>30000</v>
      </c>
      <c r="E249" s="90">
        <f t="shared" si="6"/>
        <v>70000</v>
      </c>
      <c r="K249" s="90" t="str">
        <f t="shared" si="7"/>
        <v/>
      </c>
    </row>
    <row r="250" spans="1:11" ht="13.5" x14ac:dyDescent="0.15">
      <c r="A250" s="101">
        <v>43180</v>
      </c>
      <c r="B250" t="s">
        <v>77</v>
      </c>
      <c r="C250" t="s">
        <v>1839</v>
      </c>
      <c r="D250" s="90">
        <v>10000</v>
      </c>
      <c r="E250" s="90">
        <f t="shared" si="6"/>
        <v>80000</v>
      </c>
      <c r="K250" s="90" t="str">
        <f t="shared" si="7"/>
        <v/>
      </c>
    </row>
    <row r="251" spans="1:11" ht="13.5" x14ac:dyDescent="0.15">
      <c r="A251" s="101">
        <v>43180</v>
      </c>
      <c r="B251" t="s">
        <v>77</v>
      </c>
      <c r="C251" t="s">
        <v>2484</v>
      </c>
      <c r="D251" s="90">
        <v>30000</v>
      </c>
      <c r="E251" s="90">
        <f t="shared" si="6"/>
        <v>110000</v>
      </c>
      <c r="K251" s="90" t="str">
        <f t="shared" si="7"/>
        <v/>
      </c>
    </row>
    <row r="252" spans="1:11" ht="13.5" x14ac:dyDescent="0.15">
      <c r="A252" s="101">
        <v>43180</v>
      </c>
      <c r="B252" t="s">
        <v>77</v>
      </c>
      <c r="C252" t="s">
        <v>2486</v>
      </c>
      <c r="D252" s="90">
        <v>10000</v>
      </c>
      <c r="E252" s="90">
        <f t="shared" si="6"/>
        <v>120000</v>
      </c>
      <c r="K252" s="90" t="str">
        <f t="shared" si="7"/>
        <v/>
      </c>
    </row>
    <row r="253" spans="1:11" ht="13.5" x14ac:dyDescent="0.15">
      <c r="A253" s="101">
        <v>43180</v>
      </c>
      <c r="B253" t="s">
        <v>77</v>
      </c>
      <c r="C253" t="s">
        <v>2488</v>
      </c>
      <c r="D253" s="90">
        <v>10000</v>
      </c>
      <c r="E253" s="90">
        <f t="shared" si="6"/>
        <v>130000</v>
      </c>
      <c r="K253" s="90" t="str">
        <f t="shared" si="7"/>
        <v/>
      </c>
    </row>
    <row r="254" spans="1:11" ht="13.5" x14ac:dyDescent="0.15">
      <c r="A254" s="101">
        <v>43180</v>
      </c>
      <c r="B254" t="s">
        <v>77</v>
      </c>
      <c r="C254" t="s">
        <v>2490</v>
      </c>
      <c r="D254" s="90">
        <v>10000</v>
      </c>
      <c r="E254" s="90">
        <f t="shared" si="6"/>
        <v>140000</v>
      </c>
      <c r="K254" s="90" t="str">
        <f t="shared" si="7"/>
        <v/>
      </c>
    </row>
    <row r="255" spans="1:11" ht="13.5" x14ac:dyDescent="0.15">
      <c r="A255" s="101">
        <v>43180</v>
      </c>
      <c r="B255" t="s">
        <v>77</v>
      </c>
      <c r="C255" t="s">
        <v>2492</v>
      </c>
      <c r="D255" s="90">
        <v>30000</v>
      </c>
      <c r="E255" s="90">
        <f t="shared" si="6"/>
        <v>170000</v>
      </c>
      <c r="K255" s="90" t="str">
        <f t="shared" si="7"/>
        <v/>
      </c>
    </row>
    <row r="256" spans="1:11" ht="13.5" x14ac:dyDescent="0.15">
      <c r="A256" s="101">
        <v>43180</v>
      </c>
      <c r="B256" t="s">
        <v>77</v>
      </c>
      <c r="C256" t="s">
        <v>2554</v>
      </c>
      <c r="D256" s="90">
        <v>50000</v>
      </c>
      <c r="E256" s="90">
        <f t="shared" si="6"/>
        <v>220000</v>
      </c>
      <c r="K256" s="90" t="str">
        <f t="shared" si="7"/>
        <v/>
      </c>
    </row>
    <row r="257" spans="1:11" ht="13.5" x14ac:dyDescent="0.15">
      <c r="A257" s="101">
        <v>43180</v>
      </c>
      <c r="B257" t="s">
        <v>77</v>
      </c>
      <c r="C257" t="s">
        <v>2495</v>
      </c>
      <c r="D257" s="90">
        <v>10000</v>
      </c>
      <c r="E257" s="90">
        <f t="shared" si="6"/>
        <v>230000</v>
      </c>
      <c r="K257" s="90" t="str">
        <f t="shared" si="7"/>
        <v/>
      </c>
    </row>
    <row r="258" spans="1:11" ht="13.5" x14ac:dyDescent="0.15">
      <c r="A258" s="101">
        <v>43180</v>
      </c>
      <c r="B258" t="s">
        <v>77</v>
      </c>
      <c r="C258" t="s">
        <v>2496</v>
      </c>
      <c r="D258" s="90">
        <v>30000</v>
      </c>
      <c r="E258" s="90">
        <f t="shared" si="6"/>
        <v>260000</v>
      </c>
      <c r="K258" s="90" t="str">
        <f t="shared" si="7"/>
        <v/>
      </c>
    </row>
    <row r="259" spans="1:11" ht="13.5" x14ac:dyDescent="0.15">
      <c r="A259" s="101">
        <v>43180</v>
      </c>
      <c r="B259" t="s">
        <v>77</v>
      </c>
      <c r="C259" t="s">
        <v>1850</v>
      </c>
      <c r="D259" s="90">
        <v>30000</v>
      </c>
      <c r="E259" s="90">
        <f t="shared" si="6"/>
        <v>290000</v>
      </c>
      <c r="K259" s="90" t="str">
        <f t="shared" si="7"/>
        <v/>
      </c>
    </row>
    <row r="260" spans="1:11" ht="13.5" x14ac:dyDescent="0.15">
      <c r="A260" s="101">
        <v>43188</v>
      </c>
      <c r="B260" t="s">
        <v>94</v>
      </c>
      <c r="C260" t="s">
        <v>2476</v>
      </c>
      <c r="D260" s="90">
        <v>30000</v>
      </c>
      <c r="E260" s="90">
        <f>IF(D260="","",D260+E259)</f>
        <v>320000</v>
      </c>
      <c r="K260" s="90" t="str">
        <f t="shared" si="7"/>
        <v/>
      </c>
    </row>
    <row r="261" spans="1:11" ht="13.5" x14ac:dyDescent="0.15">
      <c r="A261" s="101">
        <v>43252</v>
      </c>
      <c r="B261" t="s">
        <v>321</v>
      </c>
      <c r="C261" t="s">
        <v>2595</v>
      </c>
      <c r="D261" s="90">
        <v>50000</v>
      </c>
      <c r="E261" s="90">
        <f>IF(D261="","",D261+E260)</f>
        <v>370000</v>
      </c>
      <c r="K261" s="90" t="str">
        <f t="shared" si="7"/>
        <v/>
      </c>
    </row>
    <row r="262" spans="1:11" ht="13.5" x14ac:dyDescent="0.15">
      <c r="A262" s="101">
        <v>43287</v>
      </c>
      <c r="B262" t="s">
        <v>456</v>
      </c>
      <c r="C262" t="s">
        <v>2600</v>
      </c>
      <c r="D262" s="90">
        <v>30000</v>
      </c>
      <c r="E262" s="90">
        <f>IF(D262="","",D262+E261)</f>
        <v>400000</v>
      </c>
      <c r="K262" s="90" t="str">
        <f t="shared" si="7"/>
        <v/>
      </c>
    </row>
    <row r="263" spans="1:11" ht="13.5" x14ac:dyDescent="0.15">
      <c r="A263" s="101">
        <v>43291</v>
      </c>
      <c r="B263" t="s">
        <v>409</v>
      </c>
      <c r="C263" t="s">
        <v>2603</v>
      </c>
      <c r="D263" s="90">
        <v>10000</v>
      </c>
      <c r="E263" s="90">
        <f t="shared" ref="E263:E319" si="9">IF(D263="","",D263+E262)</f>
        <v>410000</v>
      </c>
      <c r="K263" s="90" t="str">
        <f t="shared" si="7"/>
        <v/>
      </c>
    </row>
    <row r="264" spans="1:11" ht="13.5" x14ac:dyDescent="0.15">
      <c r="A264" s="101">
        <v>43370</v>
      </c>
      <c r="B264" t="s">
        <v>142</v>
      </c>
      <c r="C264" t="s">
        <v>2606</v>
      </c>
      <c r="D264" s="90">
        <v>30000</v>
      </c>
      <c r="E264" s="90">
        <f t="shared" si="9"/>
        <v>440000</v>
      </c>
      <c r="K264" s="90" t="str">
        <f t="shared" si="7"/>
        <v/>
      </c>
    </row>
    <row r="265" spans="1:11" ht="13.5" x14ac:dyDescent="0.15">
      <c r="A265" s="101">
        <v>43423</v>
      </c>
      <c r="B265" t="s">
        <v>2627</v>
      </c>
      <c r="C265" t="s">
        <v>2628</v>
      </c>
      <c r="D265" s="90">
        <v>30000</v>
      </c>
      <c r="E265" s="90">
        <f t="shared" si="9"/>
        <v>470000</v>
      </c>
      <c r="K265" s="90" t="str">
        <f t="shared" ref="K265:K319" si="10">IF(J265="","",J265+K264)</f>
        <v/>
      </c>
    </row>
    <row r="266" spans="1:11" ht="13.5" x14ac:dyDescent="0.15">
      <c r="A266" s="101">
        <v>43440</v>
      </c>
      <c r="B266" t="s">
        <v>142</v>
      </c>
      <c r="C266" t="s">
        <v>2620</v>
      </c>
      <c r="D266" s="90">
        <v>10000</v>
      </c>
      <c r="E266" s="90">
        <f t="shared" si="9"/>
        <v>480000</v>
      </c>
      <c r="K266" s="90" t="str">
        <f t="shared" si="10"/>
        <v/>
      </c>
    </row>
    <row r="267" spans="1:11" ht="13.5" x14ac:dyDescent="0.15">
      <c r="A267" s="101">
        <v>43440</v>
      </c>
      <c r="B267" t="s">
        <v>321</v>
      </c>
      <c r="C267" t="s">
        <v>2621</v>
      </c>
      <c r="D267" s="90">
        <v>10000</v>
      </c>
      <c r="E267" s="90">
        <f t="shared" si="9"/>
        <v>490000</v>
      </c>
      <c r="K267" s="90" t="str">
        <f t="shared" si="10"/>
        <v/>
      </c>
    </row>
    <row r="268" spans="1:11" ht="13.5" x14ac:dyDescent="0.15">
      <c r="A268" s="101">
        <v>43451</v>
      </c>
      <c r="B268" t="s">
        <v>77</v>
      </c>
      <c r="C268" t="s">
        <v>2688</v>
      </c>
      <c r="D268" s="90">
        <v>60000</v>
      </c>
      <c r="E268" s="90">
        <f t="shared" si="9"/>
        <v>550000</v>
      </c>
      <c r="K268" s="90" t="str">
        <f t="shared" si="10"/>
        <v/>
      </c>
    </row>
    <row r="269" spans="1:11" ht="13.5" x14ac:dyDescent="0.15">
      <c r="A269" s="101">
        <v>43453</v>
      </c>
      <c r="B269" t="s">
        <v>77</v>
      </c>
      <c r="C269" t="s">
        <v>2692</v>
      </c>
      <c r="D269" s="90">
        <v>30000</v>
      </c>
      <c r="E269" s="90">
        <f t="shared" si="9"/>
        <v>580000</v>
      </c>
      <c r="K269" s="90" t="str">
        <f t="shared" si="10"/>
        <v/>
      </c>
    </row>
    <row r="270" spans="1:11" ht="13.5" x14ac:dyDescent="0.15">
      <c r="A270" s="101">
        <v>43453</v>
      </c>
      <c r="B270" t="s">
        <v>77</v>
      </c>
      <c r="C270" t="s">
        <v>2693</v>
      </c>
      <c r="D270" s="90">
        <v>10000</v>
      </c>
      <c r="E270" s="90">
        <f t="shared" si="9"/>
        <v>590000</v>
      </c>
      <c r="K270" s="90" t="str">
        <f t="shared" si="10"/>
        <v/>
      </c>
    </row>
    <row r="271" spans="1:11" ht="13.5" x14ac:dyDescent="0.15">
      <c r="A271" s="101">
        <v>43453</v>
      </c>
      <c r="B271" t="s">
        <v>77</v>
      </c>
      <c r="C271" t="s">
        <v>2695</v>
      </c>
      <c r="D271" s="90">
        <v>10000</v>
      </c>
      <c r="E271" s="90">
        <f t="shared" si="9"/>
        <v>600000</v>
      </c>
      <c r="K271" s="90" t="str">
        <f t="shared" si="10"/>
        <v/>
      </c>
    </row>
    <row r="272" spans="1:11" ht="13.5" x14ac:dyDescent="0.15">
      <c r="A272" s="101">
        <v>43453</v>
      </c>
      <c r="B272" t="s">
        <v>77</v>
      </c>
      <c r="C272" t="s">
        <v>2696</v>
      </c>
      <c r="D272" s="90">
        <v>30000</v>
      </c>
      <c r="E272" s="90">
        <f t="shared" si="9"/>
        <v>630000</v>
      </c>
      <c r="K272" s="90" t="str">
        <f t="shared" si="10"/>
        <v/>
      </c>
    </row>
    <row r="273" spans="1:11" ht="13.5" x14ac:dyDescent="0.15">
      <c r="A273" s="101">
        <v>43453</v>
      </c>
      <c r="B273" t="s">
        <v>77</v>
      </c>
      <c r="C273" t="s">
        <v>2697</v>
      </c>
      <c r="D273" s="90">
        <v>10000</v>
      </c>
      <c r="E273" s="90">
        <f t="shared" si="9"/>
        <v>640000</v>
      </c>
      <c r="K273" s="90" t="str">
        <f t="shared" si="10"/>
        <v/>
      </c>
    </row>
    <row r="274" spans="1:11" ht="13.5" x14ac:dyDescent="0.15">
      <c r="A274" s="101">
        <v>43453</v>
      </c>
      <c r="B274" t="s">
        <v>77</v>
      </c>
      <c r="C274" t="s">
        <v>2698</v>
      </c>
      <c r="D274" s="90">
        <v>10000</v>
      </c>
      <c r="E274" s="90">
        <f t="shared" si="9"/>
        <v>650000</v>
      </c>
      <c r="K274" s="90" t="str">
        <f t="shared" si="10"/>
        <v/>
      </c>
    </row>
    <row r="275" spans="1:11" ht="13.5" x14ac:dyDescent="0.15">
      <c r="A275" s="101">
        <v>43453</v>
      </c>
      <c r="B275" t="s">
        <v>77</v>
      </c>
      <c r="C275" t="s">
        <v>2699</v>
      </c>
      <c r="D275" s="90">
        <v>30000</v>
      </c>
      <c r="E275" s="90">
        <f t="shared" si="9"/>
        <v>680000</v>
      </c>
      <c r="K275" s="90" t="str">
        <f t="shared" si="10"/>
        <v/>
      </c>
    </row>
    <row r="276" spans="1:11" ht="13.5" x14ac:dyDescent="0.15">
      <c r="A276" s="101">
        <v>43453</v>
      </c>
      <c r="B276" t="s">
        <v>77</v>
      </c>
      <c r="C276" t="s">
        <v>2700</v>
      </c>
      <c r="D276" s="90">
        <v>10000</v>
      </c>
      <c r="E276" s="90">
        <f t="shared" si="9"/>
        <v>690000</v>
      </c>
      <c r="K276" s="90" t="str">
        <f t="shared" si="10"/>
        <v/>
      </c>
    </row>
    <row r="277" spans="1:11" ht="13.5" x14ac:dyDescent="0.15">
      <c r="A277" s="101">
        <v>43453</v>
      </c>
      <c r="B277" t="s">
        <v>2269</v>
      </c>
      <c r="C277" t="s">
        <v>2701</v>
      </c>
      <c r="D277" s="90">
        <v>30000</v>
      </c>
      <c r="E277" s="90">
        <f t="shared" si="9"/>
        <v>720000</v>
      </c>
      <c r="K277" s="90" t="str">
        <f t="shared" si="10"/>
        <v/>
      </c>
    </row>
    <row r="278" spans="1:11" ht="13.5" x14ac:dyDescent="0.15">
      <c r="A278" s="101">
        <v>43453</v>
      </c>
      <c r="B278" t="s">
        <v>77</v>
      </c>
      <c r="C278" t="s">
        <v>2703</v>
      </c>
      <c r="D278" s="90">
        <v>30000</v>
      </c>
      <c r="E278" s="90">
        <f t="shared" si="9"/>
        <v>750000</v>
      </c>
      <c r="K278" s="90" t="str">
        <f t="shared" si="10"/>
        <v/>
      </c>
    </row>
    <row r="279" spans="1:11" ht="13.5" x14ac:dyDescent="0.15">
      <c r="A279" s="101">
        <v>43453</v>
      </c>
      <c r="B279" t="s">
        <v>77</v>
      </c>
      <c r="C279" t="s">
        <v>2704</v>
      </c>
      <c r="D279" s="90">
        <v>50000</v>
      </c>
      <c r="E279" s="90">
        <f t="shared" si="9"/>
        <v>800000</v>
      </c>
      <c r="K279" s="90" t="str">
        <f t="shared" si="10"/>
        <v/>
      </c>
    </row>
    <row r="280" spans="1:11" ht="13.5" x14ac:dyDescent="0.15">
      <c r="A280" s="101">
        <v>43461</v>
      </c>
      <c r="B280" t="s">
        <v>409</v>
      </c>
      <c r="C280" t="s">
        <v>2706</v>
      </c>
      <c r="D280" s="90">
        <v>50000</v>
      </c>
      <c r="E280" s="90">
        <f t="shared" si="9"/>
        <v>850000</v>
      </c>
      <c r="K280" s="90" t="str">
        <f t="shared" si="10"/>
        <v/>
      </c>
    </row>
    <row r="281" spans="1:11" ht="13.5" x14ac:dyDescent="0.15">
      <c r="A281" s="101">
        <v>43453</v>
      </c>
      <c r="B281" t="s">
        <v>409</v>
      </c>
      <c r="C281" t="s">
        <v>2715</v>
      </c>
      <c r="D281" s="90">
        <v>10000</v>
      </c>
      <c r="E281" s="90">
        <f t="shared" si="9"/>
        <v>860000</v>
      </c>
      <c r="K281" s="90" t="str">
        <f t="shared" si="10"/>
        <v/>
      </c>
    </row>
    <row r="282" spans="1:11" ht="13.5" x14ac:dyDescent="0.15">
      <c r="A282" s="101">
        <v>43461</v>
      </c>
      <c r="B282" t="s">
        <v>142</v>
      </c>
      <c r="C282" t="s">
        <v>2707</v>
      </c>
      <c r="D282" s="90">
        <v>10000</v>
      </c>
      <c r="E282" s="90">
        <f t="shared" si="9"/>
        <v>870000</v>
      </c>
      <c r="K282" s="90" t="str">
        <f t="shared" si="10"/>
        <v/>
      </c>
    </row>
    <row r="283" spans="1:11" ht="13.5" x14ac:dyDescent="0.15">
      <c r="E283" s="90" t="str">
        <f t="shared" si="9"/>
        <v/>
      </c>
      <c r="K283" s="90" t="str">
        <f t="shared" si="10"/>
        <v/>
      </c>
    </row>
    <row r="284" spans="1:11" ht="13.5" x14ac:dyDescent="0.15">
      <c r="E284" s="90" t="str">
        <f t="shared" si="9"/>
        <v/>
      </c>
      <c r="K284" s="90" t="str">
        <f t="shared" si="10"/>
        <v/>
      </c>
    </row>
    <row r="285" spans="1:11" ht="14.25" thickBot="1" x14ac:dyDescent="0.2">
      <c r="A285" s="118"/>
      <c r="B285" s="118"/>
      <c r="C285" s="118"/>
      <c r="D285" s="118"/>
      <c r="E285" s="114" t="str">
        <f t="shared" si="9"/>
        <v/>
      </c>
      <c r="F285" s="118"/>
      <c r="G285" s="118"/>
      <c r="H285" s="118"/>
      <c r="I285" s="118"/>
      <c r="J285" s="118"/>
      <c r="K285" s="114" t="str">
        <f t="shared" si="10"/>
        <v/>
      </c>
    </row>
    <row r="286" spans="1:11" ht="14.25" thickTop="1" x14ac:dyDescent="0.15">
      <c r="A286" s="101" t="s">
        <v>3038</v>
      </c>
      <c r="E286" s="90" t="str">
        <f t="shared" si="9"/>
        <v/>
      </c>
      <c r="K286" s="90" t="str">
        <f t="shared" si="10"/>
        <v/>
      </c>
    </row>
    <row r="287" spans="1:11" ht="13.5" x14ac:dyDescent="0.15">
      <c r="A287" s="101">
        <v>43475</v>
      </c>
      <c r="B287" t="s">
        <v>3288</v>
      </c>
      <c r="C287" t="s">
        <v>3289</v>
      </c>
      <c r="D287" s="90">
        <v>10000</v>
      </c>
      <c r="E287" s="90">
        <f>IF(D287="","",D287)</f>
        <v>10000</v>
      </c>
      <c r="G287" s="101">
        <v>43697</v>
      </c>
      <c r="H287" t="s">
        <v>3300</v>
      </c>
      <c r="J287" s="90">
        <v>710000</v>
      </c>
      <c r="K287" s="90">
        <f>IF(J287="","",J287)</f>
        <v>710000</v>
      </c>
    </row>
    <row r="288" spans="1:11" ht="13.5" x14ac:dyDescent="0.15">
      <c r="A288" s="101">
        <v>43475</v>
      </c>
      <c r="B288" t="s">
        <v>3288</v>
      </c>
      <c r="C288" t="s">
        <v>3290</v>
      </c>
      <c r="D288" s="90">
        <v>50000</v>
      </c>
      <c r="E288" s="90">
        <f t="shared" si="9"/>
        <v>60000</v>
      </c>
      <c r="K288" s="90" t="str">
        <f t="shared" si="10"/>
        <v/>
      </c>
    </row>
    <row r="289" spans="1:11" ht="13.5" x14ac:dyDescent="0.15">
      <c r="A289" s="101">
        <v>43475</v>
      </c>
      <c r="B289" t="s">
        <v>3291</v>
      </c>
      <c r="C289" t="s">
        <v>3292</v>
      </c>
      <c r="D289" s="90">
        <v>50000</v>
      </c>
      <c r="E289" s="90">
        <f t="shared" si="9"/>
        <v>110000</v>
      </c>
      <c r="K289" s="90" t="str">
        <f t="shared" si="10"/>
        <v/>
      </c>
    </row>
    <row r="290" spans="1:11" ht="13.5" x14ac:dyDescent="0.15">
      <c r="A290" s="101">
        <v>43488</v>
      </c>
      <c r="B290" t="s">
        <v>3288</v>
      </c>
      <c r="C290" t="s">
        <v>3293</v>
      </c>
      <c r="D290" s="90">
        <v>50000</v>
      </c>
      <c r="E290" s="90">
        <f t="shared" si="9"/>
        <v>160000</v>
      </c>
      <c r="K290" s="90" t="str">
        <f t="shared" si="10"/>
        <v/>
      </c>
    </row>
    <row r="291" spans="1:11" ht="13.5" x14ac:dyDescent="0.15">
      <c r="A291" s="101">
        <v>43488</v>
      </c>
      <c r="B291" t="s">
        <v>1520</v>
      </c>
      <c r="C291" t="s">
        <v>2845</v>
      </c>
      <c r="D291" s="90">
        <v>50000</v>
      </c>
      <c r="E291" s="90">
        <f t="shared" si="9"/>
        <v>210000</v>
      </c>
      <c r="K291" s="90" t="str">
        <f t="shared" si="10"/>
        <v/>
      </c>
    </row>
    <row r="292" spans="1:11" ht="13.5" x14ac:dyDescent="0.15">
      <c r="A292" s="101">
        <v>43516</v>
      </c>
      <c r="B292" t="s">
        <v>1520</v>
      </c>
      <c r="C292" t="s">
        <v>2968</v>
      </c>
      <c r="D292" s="90">
        <v>30000</v>
      </c>
      <c r="E292" s="90">
        <f t="shared" si="9"/>
        <v>240000</v>
      </c>
      <c r="K292" s="90" t="str">
        <f t="shared" si="10"/>
        <v/>
      </c>
    </row>
    <row r="293" spans="1:11" ht="13.5" x14ac:dyDescent="0.15">
      <c r="A293" s="101">
        <v>43535</v>
      </c>
      <c r="B293" t="s">
        <v>2970</v>
      </c>
      <c r="C293" t="s">
        <v>2971</v>
      </c>
      <c r="D293" s="90">
        <v>10000</v>
      </c>
      <c r="E293" s="90">
        <f t="shared" si="9"/>
        <v>250000</v>
      </c>
      <c r="K293" s="90" t="str">
        <f t="shared" si="10"/>
        <v/>
      </c>
    </row>
    <row r="294" spans="1:11" ht="13.5" x14ac:dyDescent="0.15">
      <c r="A294" s="101">
        <v>43571</v>
      </c>
      <c r="B294" t="s">
        <v>2614</v>
      </c>
      <c r="C294" t="s">
        <v>2979</v>
      </c>
      <c r="D294" s="90">
        <v>50000</v>
      </c>
      <c r="E294" s="90">
        <f t="shared" si="9"/>
        <v>300000</v>
      </c>
      <c r="K294" s="90" t="str">
        <f t="shared" si="10"/>
        <v/>
      </c>
    </row>
    <row r="295" spans="1:11" ht="13.5" x14ac:dyDescent="0.15">
      <c r="A295" s="101">
        <v>43608</v>
      </c>
      <c r="B295" t="s">
        <v>2614</v>
      </c>
      <c r="C295" t="s">
        <v>2988</v>
      </c>
      <c r="D295" s="90">
        <v>50000</v>
      </c>
      <c r="E295" s="90">
        <f t="shared" si="9"/>
        <v>350000</v>
      </c>
      <c r="K295" s="90" t="str">
        <f t="shared" si="10"/>
        <v/>
      </c>
    </row>
    <row r="296" spans="1:11" ht="13.5" x14ac:dyDescent="0.15">
      <c r="A296" s="101">
        <v>43616</v>
      </c>
      <c r="B296" t="s">
        <v>1562</v>
      </c>
      <c r="C296" t="s">
        <v>2989</v>
      </c>
      <c r="D296" s="90">
        <v>50000</v>
      </c>
      <c r="E296" s="90">
        <f t="shared" si="9"/>
        <v>400000</v>
      </c>
      <c r="K296" s="90" t="str">
        <f t="shared" si="10"/>
        <v/>
      </c>
    </row>
    <row r="297" spans="1:11" ht="13.5" x14ac:dyDescent="0.15">
      <c r="A297" s="101">
        <v>43648</v>
      </c>
      <c r="B297" t="s">
        <v>2614</v>
      </c>
      <c r="C297" t="s">
        <v>2992</v>
      </c>
      <c r="D297" s="90">
        <v>10000</v>
      </c>
      <c r="E297" s="90">
        <f t="shared" si="9"/>
        <v>410000</v>
      </c>
      <c r="K297" s="90" t="str">
        <f t="shared" si="10"/>
        <v/>
      </c>
    </row>
    <row r="298" spans="1:11" ht="13.5" x14ac:dyDescent="0.15">
      <c r="A298" s="101">
        <v>43648</v>
      </c>
      <c r="B298" t="s">
        <v>1520</v>
      </c>
      <c r="C298" t="s">
        <v>2811</v>
      </c>
      <c r="D298" s="90">
        <v>30000</v>
      </c>
      <c r="E298" s="90">
        <f t="shared" si="9"/>
        <v>440000</v>
      </c>
      <c r="K298" s="90" t="str">
        <f t="shared" si="10"/>
        <v/>
      </c>
    </row>
    <row r="299" spans="1:11" ht="13.5" x14ac:dyDescent="0.15">
      <c r="A299" s="101">
        <v>43656</v>
      </c>
      <c r="B299" t="s">
        <v>2821</v>
      </c>
      <c r="C299" t="s">
        <v>2994</v>
      </c>
      <c r="D299" s="90">
        <v>30000</v>
      </c>
      <c r="E299" s="90">
        <f t="shared" si="9"/>
        <v>470000</v>
      </c>
      <c r="K299" s="90" t="str">
        <f t="shared" si="10"/>
        <v/>
      </c>
    </row>
    <row r="300" spans="1:11" ht="13.5" x14ac:dyDescent="0.15">
      <c r="A300" s="101">
        <v>43698</v>
      </c>
      <c r="B300" t="s">
        <v>2614</v>
      </c>
      <c r="C300" t="s">
        <v>2996</v>
      </c>
      <c r="D300" s="90">
        <v>50000</v>
      </c>
      <c r="E300" s="90">
        <f t="shared" si="9"/>
        <v>520000</v>
      </c>
      <c r="K300" s="90" t="str">
        <f t="shared" si="10"/>
        <v/>
      </c>
    </row>
    <row r="301" spans="1:11" ht="13.5" x14ac:dyDescent="0.15">
      <c r="A301" s="101">
        <v>43747</v>
      </c>
      <c r="B301" t="s">
        <v>1520</v>
      </c>
      <c r="C301" s="2" t="s">
        <v>3294</v>
      </c>
      <c r="D301" s="90">
        <v>30000</v>
      </c>
      <c r="E301" s="90">
        <f t="shared" si="9"/>
        <v>550000</v>
      </c>
      <c r="K301" s="90" t="str">
        <f t="shared" si="10"/>
        <v/>
      </c>
    </row>
    <row r="302" spans="1:11" ht="13.5" x14ac:dyDescent="0.15">
      <c r="A302" s="101">
        <v>43766</v>
      </c>
      <c r="B302" t="s">
        <v>1520</v>
      </c>
      <c r="C302" t="s">
        <v>2998</v>
      </c>
      <c r="D302" s="90">
        <v>50000</v>
      </c>
      <c r="E302" s="90">
        <f t="shared" si="9"/>
        <v>600000</v>
      </c>
      <c r="K302" s="90" t="str">
        <f t="shared" si="10"/>
        <v/>
      </c>
    </row>
    <row r="303" spans="1:11" ht="13.5" x14ac:dyDescent="0.15">
      <c r="A303" s="101">
        <v>43766</v>
      </c>
      <c r="B303" t="s">
        <v>1520</v>
      </c>
      <c r="C303" t="s">
        <v>3000</v>
      </c>
      <c r="D303" s="90">
        <v>10000</v>
      </c>
      <c r="E303" s="90">
        <f t="shared" si="9"/>
        <v>610000</v>
      </c>
      <c r="K303" s="90" t="str">
        <f t="shared" si="10"/>
        <v/>
      </c>
    </row>
    <row r="304" spans="1:11" ht="13.5" x14ac:dyDescent="0.15">
      <c r="A304" s="101">
        <v>43774</v>
      </c>
      <c r="B304" s="2" t="s">
        <v>1520</v>
      </c>
      <c r="C304" t="s">
        <v>2845</v>
      </c>
      <c r="D304" s="90">
        <v>50000</v>
      </c>
      <c r="E304" s="90">
        <f t="shared" si="9"/>
        <v>660000</v>
      </c>
      <c r="K304" s="90" t="str">
        <f t="shared" si="10"/>
        <v/>
      </c>
    </row>
    <row r="305" spans="1:11" ht="13.5" x14ac:dyDescent="0.15">
      <c r="A305" s="101">
        <v>43785</v>
      </c>
      <c r="B305" s="2" t="s">
        <v>2821</v>
      </c>
      <c r="C305" s="2" t="s">
        <v>2994</v>
      </c>
      <c r="D305" s="90">
        <v>30000</v>
      </c>
      <c r="E305" s="90">
        <f t="shared" si="9"/>
        <v>690000</v>
      </c>
      <c r="K305" s="90" t="str">
        <f t="shared" si="10"/>
        <v/>
      </c>
    </row>
    <row r="306" spans="1:11" ht="13.5" x14ac:dyDescent="0.15">
      <c r="A306" s="101">
        <v>43801</v>
      </c>
      <c r="B306" s="2" t="s">
        <v>1562</v>
      </c>
      <c r="C306" s="2" t="s">
        <v>2911</v>
      </c>
      <c r="D306" s="90">
        <v>10000</v>
      </c>
      <c r="E306" s="90">
        <f t="shared" si="9"/>
        <v>700000</v>
      </c>
      <c r="K306" s="90" t="str">
        <f t="shared" si="10"/>
        <v/>
      </c>
    </row>
    <row r="307" spans="1:11" ht="13.5" x14ac:dyDescent="0.15">
      <c r="A307" s="101">
        <v>43814</v>
      </c>
      <c r="B307" s="2" t="s">
        <v>1520</v>
      </c>
      <c r="C307" s="2" t="s">
        <v>2912</v>
      </c>
      <c r="D307" s="90">
        <v>10000</v>
      </c>
      <c r="E307" s="90">
        <f t="shared" si="9"/>
        <v>710000</v>
      </c>
      <c r="K307" s="90" t="str">
        <f t="shared" si="10"/>
        <v/>
      </c>
    </row>
    <row r="308" spans="1:11" ht="13.5" x14ac:dyDescent="0.15">
      <c r="A308" s="101">
        <v>43818</v>
      </c>
      <c r="B308" s="2" t="s">
        <v>1520</v>
      </c>
      <c r="C308" s="2" t="s">
        <v>3108</v>
      </c>
      <c r="D308" s="90">
        <v>10000</v>
      </c>
      <c r="E308" s="90">
        <f t="shared" si="9"/>
        <v>720000</v>
      </c>
      <c r="K308" s="90" t="str">
        <f t="shared" si="10"/>
        <v/>
      </c>
    </row>
    <row r="309" spans="1:11" ht="13.5" x14ac:dyDescent="0.15">
      <c r="A309" s="101">
        <v>43819</v>
      </c>
      <c r="B309" s="2" t="s">
        <v>1509</v>
      </c>
      <c r="C309" s="2" t="s">
        <v>2906</v>
      </c>
      <c r="D309" s="90">
        <v>30000</v>
      </c>
      <c r="E309" s="90">
        <f t="shared" si="9"/>
        <v>750000</v>
      </c>
      <c r="K309" s="90" t="str">
        <f t="shared" si="10"/>
        <v/>
      </c>
    </row>
    <row r="310" spans="1:11" ht="13.5" x14ac:dyDescent="0.15">
      <c r="A310" s="101">
        <v>43819</v>
      </c>
      <c r="B310" s="2" t="s">
        <v>1509</v>
      </c>
      <c r="C310" s="2" t="s">
        <v>2907</v>
      </c>
      <c r="D310" s="90">
        <v>10000</v>
      </c>
      <c r="E310" s="90">
        <f t="shared" si="9"/>
        <v>760000</v>
      </c>
      <c r="K310" s="90" t="str">
        <f t="shared" si="10"/>
        <v/>
      </c>
    </row>
    <row r="311" spans="1:11" ht="13.5" x14ac:dyDescent="0.15">
      <c r="A311" s="101">
        <v>43819</v>
      </c>
      <c r="B311" s="2" t="s">
        <v>1509</v>
      </c>
      <c r="C311" s="2" t="s">
        <v>2913</v>
      </c>
      <c r="D311" s="90">
        <v>10000</v>
      </c>
      <c r="E311" s="90">
        <f t="shared" si="9"/>
        <v>770000</v>
      </c>
      <c r="K311" s="90" t="str">
        <f t="shared" si="10"/>
        <v/>
      </c>
    </row>
    <row r="312" spans="1:11" ht="13.5" x14ac:dyDescent="0.15">
      <c r="A312" s="101">
        <v>43819</v>
      </c>
      <c r="B312" s="2" t="s">
        <v>1509</v>
      </c>
      <c r="C312" s="2" t="s">
        <v>2914</v>
      </c>
      <c r="D312" s="90">
        <v>10000</v>
      </c>
      <c r="E312" s="90">
        <f t="shared" si="9"/>
        <v>780000</v>
      </c>
      <c r="K312" s="90" t="str">
        <f t="shared" si="10"/>
        <v/>
      </c>
    </row>
    <row r="313" spans="1:11" ht="13.5" x14ac:dyDescent="0.15">
      <c r="A313" s="101">
        <v>43819</v>
      </c>
      <c r="B313" s="2" t="s">
        <v>1509</v>
      </c>
      <c r="C313" s="2" t="s">
        <v>2908</v>
      </c>
      <c r="D313" s="90">
        <v>10000</v>
      </c>
      <c r="E313" s="90">
        <f t="shared" si="9"/>
        <v>790000</v>
      </c>
      <c r="K313" s="90" t="str">
        <f t="shared" si="10"/>
        <v/>
      </c>
    </row>
    <row r="314" spans="1:11" ht="13.5" x14ac:dyDescent="0.15">
      <c r="A314" s="101">
        <v>43819</v>
      </c>
      <c r="B314" s="2" t="s">
        <v>1509</v>
      </c>
      <c r="C314" s="2" t="s">
        <v>2915</v>
      </c>
      <c r="D314" s="90">
        <v>10000</v>
      </c>
      <c r="E314" s="90">
        <f t="shared" si="9"/>
        <v>800000</v>
      </c>
      <c r="K314" s="90" t="str">
        <f t="shared" si="10"/>
        <v/>
      </c>
    </row>
    <row r="315" spans="1:11" ht="13.5" x14ac:dyDescent="0.15">
      <c r="A315" s="101">
        <v>43819</v>
      </c>
      <c r="B315" s="2" t="s">
        <v>1509</v>
      </c>
      <c r="C315" s="2" t="s">
        <v>2916</v>
      </c>
      <c r="D315" s="90">
        <v>30000</v>
      </c>
      <c r="E315" s="90">
        <f t="shared" si="9"/>
        <v>830000</v>
      </c>
      <c r="K315" s="90" t="str">
        <f t="shared" si="10"/>
        <v/>
      </c>
    </row>
    <row r="316" spans="1:11" ht="13.5" x14ac:dyDescent="0.15">
      <c r="A316" s="101">
        <v>43819</v>
      </c>
      <c r="B316" s="2" t="s">
        <v>1509</v>
      </c>
      <c r="C316" s="2" t="s">
        <v>2917</v>
      </c>
      <c r="D316" s="90">
        <v>10000</v>
      </c>
      <c r="E316" s="90">
        <f t="shared" si="9"/>
        <v>840000</v>
      </c>
      <c r="K316" s="90" t="str">
        <f t="shared" si="10"/>
        <v/>
      </c>
    </row>
    <row r="317" spans="1:11" ht="13.5" x14ac:dyDescent="0.15">
      <c r="A317" s="101">
        <v>43819</v>
      </c>
      <c r="B317" t="s">
        <v>3295</v>
      </c>
      <c r="C317" t="s">
        <v>3296</v>
      </c>
      <c r="D317" s="90">
        <v>30000</v>
      </c>
      <c r="E317" s="90">
        <f t="shared" si="9"/>
        <v>870000</v>
      </c>
      <c r="K317" s="90" t="str">
        <f t="shared" si="10"/>
        <v/>
      </c>
    </row>
    <row r="318" spans="1:11" ht="13.5" x14ac:dyDescent="0.15">
      <c r="A318" s="101">
        <v>43819</v>
      </c>
      <c r="B318" t="s">
        <v>3297</v>
      </c>
      <c r="C318" t="s">
        <v>3298</v>
      </c>
      <c r="D318" s="90">
        <v>30000</v>
      </c>
      <c r="E318" s="90">
        <f t="shared" si="9"/>
        <v>900000</v>
      </c>
      <c r="K318" s="90" t="str">
        <f t="shared" si="10"/>
        <v/>
      </c>
    </row>
    <row r="319" spans="1:11" ht="13.5" x14ac:dyDescent="0.15">
      <c r="A319" s="101">
        <v>43819</v>
      </c>
      <c r="B319" t="s">
        <v>3297</v>
      </c>
      <c r="C319" t="s">
        <v>3299</v>
      </c>
      <c r="D319" s="90">
        <v>50000</v>
      </c>
      <c r="E319" s="90">
        <f t="shared" si="9"/>
        <v>950000</v>
      </c>
      <c r="K319" s="90" t="str">
        <f t="shared" si="10"/>
        <v/>
      </c>
    </row>
    <row r="320" spans="1:11" ht="14.25" thickBot="1" x14ac:dyDescent="0.2">
      <c r="A320" s="118"/>
      <c r="B320" s="117"/>
      <c r="C320" s="117"/>
      <c r="D320" s="114"/>
      <c r="E320" s="114" t="str">
        <f>IF(D320="","",D320+#REF!)</f>
        <v/>
      </c>
      <c r="F320" s="117"/>
      <c r="G320" s="118"/>
      <c r="H320" s="117"/>
      <c r="I320" s="117"/>
      <c r="J320" s="114"/>
      <c r="K320" s="114" t="str">
        <f>IF(J320="","",J320+#REF!)</f>
        <v/>
      </c>
    </row>
    <row r="321" spans="1:11" ht="14.25" thickTop="1" x14ac:dyDescent="0.15">
      <c r="A321" s="101" t="s">
        <v>2896</v>
      </c>
      <c r="E321" s="90" t="str">
        <f>IF(D321="","",D321+E320)</f>
        <v/>
      </c>
      <c r="K321" s="90" t="str">
        <f>IF(J321="","",J321+K320)</f>
        <v/>
      </c>
    </row>
    <row r="322" spans="1:11" ht="13.5" x14ac:dyDescent="0.15">
      <c r="A322" s="120">
        <v>43864</v>
      </c>
      <c r="B322" s="2" t="s">
        <v>3080</v>
      </c>
      <c r="C322" t="s">
        <v>3081</v>
      </c>
      <c r="D322" s="90">
        <v>50000</v>
      </c>
      <c r="E322" s="90">
        <f>IF(D322="","",D322)</f>
        <v>50000</v>
      </c>
      <c r="G322" s="120">
        <v>43879</v>
      </c>
      <c r="H322" s="2" t="s">
        <v>3049</v>
      </c>
      <c r="I322" t="s">
        <v>3050</v>
      </c>
      <c r="J322" s="90">
        <v>600000</v>
      </c>
      <c r="K322" s="90">
        <f>IF(J322="","",J322)</f>
        <v>600000</v>
      </c>
    </row>
    <row r="323" spans="1:11" ht="13.5" x14ac:dyDescent="0.15">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5" x14ac:dyDescent="0.15">
      <c r="A324" s="101">
        <v>43873</v>
      </c>
      <c r="B324" s="2" t="s">
        <v>3084</v>
      </c>
      <c r="C324" s="2" t="s">
        <v>3085</v>
      </c>
      <c r="D324" s="90">
        <v>10000</v>
      </c>
      <c r="E324" s="90">
        <f t="shared" si="11"/>
        <v>90000</v>
      </c>
      <c r="G324" s="120"/>
      <c r="H324" s="2"/>
      <c r="K324" s="90" t="str">
        <f t="shared" si="12"/>
        <v/>
      </c>
    </row>
    <row r="325" spans="1:11" ht="13.5" x14ac:dyDescent="0.15">
      <c r="A325" s="101">
        <v>43879</v>
      </c>
      <c r="B325" t="s">
        <v>3082</v>
      </c>
      <c r="C325" t="s">
        <v>3086</v>
      </c>
      <c r="D325" s="90">
        <v>50000</v>
      </c>
      <c r="E325" s="90">
        <f t="shared" si="11"/>
        <v>140000</v>
      </c>
      <c r="K325" s="90" t="str">
        <f t="shared" si="12"/>
        <v/>
      </c>
    </row>
    <row r="326" spans="1:11" ht="13.5" x14ac:dyDescent="0.15">
      <c r="A326" s="101">
        <v>44064</v>
      </c>
      <c r="B326" t="s">
        <v>3090</v>
      </c>
      <c r="C326" t="s">
        <v>3100</v>
      </c>
      <c r="D326" s="90">
        <v>30000</v>
      </c>
      <c r="E326" s="90">
        <f t="shared" si="11"/>
        <v>170000</v>
      </c>
      <c r="K326" s="90" t="str">
        <f t="shared" si="12"/>
        <v/>
      </c>
    </row>
    <row r="327" spans="1:11" ht="13.5" x14ac:dyDescent="0.15">
      <c r="A327" s="101">
        <v>44064</v>
      </c>
      <c r="B327" t="s">
        <v>3090</v>
      </c>
      <c r="C327" t="s">
        <v>3101</v>
      </c>
      <c r="D327" s="90">
        <v>10000</v>
      </c>
      <c r="E327" s="90">
        <f t="shared" si="11"/>
        <v>180000</v>
      </c>
      <c r="K327" s="90" t="str">
        <f t="shared" si="12"/>
        <v/>
      </c>
    </row>
    <row r="328" spans="1:11" ht="13.5" x14ac:dyDescent="0.15">
      <c r="A328" s="101">
        <v>44141</v>
      </c>
      <c r="B328" t="s">
        <v>3091</v>
      </c>
      <c r="C328" t="s">
        <v>3103</v>
      </c>
      <c r="D328" s="90">
        <v>10000</v>
      </c>
      <c r="E328" s="90">
        <f t="shared" si="11"/>
        <v>190000</v>
      </c>
      <c r="K328" s="90" t="str">
        <f t="shared" si="12"/>
        <v/>
      </c>
    </row>
    <row r="329" spans="1:11" ht="13.5" x14ac:dyDescent="0.15">
      <c r="A329" s="101">
        <v>44201</v>
      </c>
      <c r="B329" t="s">
        <v>1520</v>
      </c>
      <c r="C329" t="s">
        <v>3107</v>
      </c>
      <c r="D329" s="90">
        <v>10000</v>
      </c>
      <c r="E329" s="90">
        <f t="shared" si="11"/>
        <v>200000</v>
      </c>
      <c r="K329" s="90" t="str">
        <f t="shared" si="12"/>
        <v/>
      </c>
    </row>
    <row r="330" spans="1:11" ht="13.5" x14ac:dyDescent="0.15">
      <c r="E330" s="90" t="str">
        <f t="shared" si="11"/>
        <v/>
      </c>
      <c r="K330" s="90" t="str">
        <f t="shared" si="12"/>
        <v/>
      </c>
    </row>
    <row r="331" spans="1:11" ht="14.25" thickBot="1" x14ac:dyDescent="0.2">
      <c r="E331" s="90" t="str">
        <f t="shared" si="11"/>
        <v/>
      </c>
      <c r="K331" s="90" t="str">
        <f t="shared" si="12"/>
        <v/>
      </c>
    </row>
    <row r="332" spans="1:11" ht="14.25" thickTop="1" x14ac:dyDescent="0.15">
      <c r="A332" s="915" t="s">
        <v>2898</v>
      </c>
      <c r="B332" s="916"/>
      <c r="C332" s="916"/>
      <c r="D332" s="853"/>
      <c r="E332" s="853" t="str">
        <f t="shared" si="11"/>
        <v/>
      </c>
      <c r="F332" s="916"/>
      <c r="G332" s="915"/>
      <c r="H332" s="916"/>
      <c r="I332" s="916"/>
      <c r="J332" s="853"/>
      <c r="K332" s="853" t="str">
        <f t="shared" si="12"/>
        <v/>
      </c>
    </row>
    <row r="333" spans="1:11" ht="13.5" x14ac:dyDescent="0.15">
      <c r="A333" s="101">
        <v>44309</v>
      </c>
      <c r="B333" t="s">
        <v>142</v>
      </c>
      <c r="C333" t="s">
        <v>3316</v>
      </c>
      <c r="D333" s="90">
        <v>30000</v>
      </c>
      <c r="E333" s="90">
        <f>IF(D333="","",D333)</f>
        <v>30000</v>
      </c>
      <c r="G333" s="101">
        <v>44354</v>
      </c>
      <c r="H333" t="s">
        <v>729</v>
      </c>
      <c r="J333" s="90">
        <v>50000</v>
      </c>
      <c r="K333" s="90">
        <f>IF(J333="","",J333)</f>
        <v>50000</v>
      </c>
    </row>
    <row r="334" spans="1:11" ht="13.5" x14ac:dyDescent="0.15">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5" x14ac:dyDescent="0.15">
      <c r="A335" s="101">
        <v>44505</v>
      </c>
      <c r="B335" t="s">
        <v>409</v>
      </c>
      <c r="C335" t="s">
        <v>3227</v>
      </c>
      <c r="D335" s="90">
        <v>50000</v>
      </c>
      <c r="E335" s="90">
        <f t="shared" si="13"/>
        <v>90000</v>
      </c>
      <c r="K335" s="90" t="str">
        <f t="shared" si="14"/>
        <v/>
      </c>
    </row>
    <row r="336" spans="1:11" ht="13.5" x14ac:dyDescent="0.15">
      <c r="A336" s="101">
        <v>44505</v>
      </c>
      <c r="B336" t="s">
        <v>409</v>
      </c>
      <c r="C336" t="s">
        <v>3225</v>
      </c>
      <c r="D336" s="90">
        <v>50000</v>
      </c>
      <c r="E336" s="90">
        <f t="shared" si="13"/>
        <v>140000</v>
      </c>
      <c r="K336" s="90" t="str">
        <f t="shared" si="14"/>
        <v/>
      </c>
    </row>
    <row r="337" spans="1:11" ht="13.5" x14ac:dyDescent="0.15">
      <c r="A337" s="101">
        <v>44510</v>
      </c>
      <c r="B337" t="s">
        <v>446</v>
      </c>
      <c r="C337" t="s">
        <v>3226</v>
      </c>
      <c r="D337" s="90">
        <v>30000</v>
      </c>
      <c r="E337" s="90">
        <f t="shared" si="13"/>
        <v>170000</v>
      </c>
      <c r="K337" s="90" t="str">
        <f t="shared" si="14"/>
        <v/>
      </c>
    </row>
    <row r="338" spans="1:11" ht="13.5" x14ac:dyDescent="0.15">
      <c r="A338" s="101">
        <v>44540</v>
      </c>
      <c r="B338" t="s">
        <v>409</v>
      </c>
      <c r="C338" t="s">
        <v>3320</v>
      </c>
      <c r="D338" s="90">
        <v>50000</v>
      </c>
      <c r="E338" s="90">
        <f t="shared" si="13"/>
        <v>220000</v>
      </c>
      <c r="K338" s="90" t="str">
        <f t="shared" si="14"/>
        <v/>
      </c>
    </row>
    <row r="339" spans="1:11" ht="13.5" x14ac:dyDescent="0.15">
      <c r="A339" s="101">
        <v>44573</v>
      </c>
      <c r="B339" t="s">
        <v>142</v>
      </c>
      <c r="C339" t="s">
        <v>3286</v>
      </c>
      <c r="D339" s="90">
        <v>10000</v>
      </c>
      <c r="E339" s="90">
        <f t="shared" si="13"/>
        <v>230000</v>
      </c>
      <c r="K339" s="90" t="str">
        <f t="shared" si="14"/>
        <v/>
      </c>
    </row>
    <row r="340" spans="1:11" ht="13.5" x14ac:dyDescent="0.15">
      <c r="A340" s="101">
        <v>44617</v>
      </c>
      <c r="B340" t="s">
        <v>142</v>
      </c>
      <c r="C340" t="s">
        <v>3303</v>
      </c>
      <c r="D340" s="90">
        <v>30000</v>
      </c>
      <c r="E340" s="90">
        <f t="shared" si="13"/>
        <v>260000</v>
      </c>
      <c r="K340" s="90" t="str">
        <f t="shared" si="14"/>
        <v/>
      </c>
    </row>
    <row r="341" spans="1:11" ht="13.5" x14ac:dyDescent="0.15">
      <c r="A341" s="120">
        <v>44621</v>
      </c>
      <c r="B341" s="2" t="s">
        <v>142</v>
      </c>
      <c r="C341" s="2" t="s">
        <v>3304</v>
      </c>
      <c r="D341" s="90">
        <v>10000</v>
      </c>
      <c r="E341" s="90">
        <f t="shared" si="13"/>
        <v>270000</v>
      </c>
      <c r="K341" s="90" t="str">
        <f t="shared" si="14"/>
        <v/>
      </c>
    </row>
    <row r="342" spans="1:11" ht="13.5" x14ac:dyDescent="0.15">
      <c r="A342" s="101">
        <v>44637</v>
      </c>
      <c r="B342" t="s">
        <v>142</v>
      </c>
      <c r="C342" t="s">
        <v>3309</v>
      </c>
      <c r="D342" s="113">
        <v>10000</v>
      </c>
      <c r="E342" s="90">
        <f t="shared" si="13"/>
        <v>280000</v>
      </c>
      <c r="F342" s="2"/>
      <c r="G342" s="120"/>
      <c r="H342" s="2"/>
      <c r="I342" s="2"/>
      <c r="J342" s="113"/>
      <c r="K342" s="90" t="str">
        <f t="shared" si="14"/>
        <v/>
      </c>
    </row>
    <row r="343" spans="1:11" ht="14.25" thickBot="1" x14ac:dyDescent="0.2">
      <c r="A343" s="118"/>
      <c r="B343" s="117"/>
      <c r="C343" s="117"/>
      <c r="D343" s="114"/>
      <c r="E343" s="114" t="str">
        <f t="shared" si="13"/>
        <v/>
      </c>
      <c r="F343" s="117"/>
      <c r="G343" s="118"/>
      <c r="H343" s="117"/>
      <c r="I343" s="117"/>
      <c r="J343" s="114"/>
      <c r="K343" s="90" t="str">
        <f t="shared" si="14"/>
        <v/>
      </c>
    </row>
    <row r="344" spans="1:11" ht="14.25" thickTop="1" x14ac:dyDescent="0.15">
      <c r="A344" s="101" t="s">
        <v>3337</v>
      </c>
      <c r="E344" s="90" t="str">
        <f t="shared" si="13"/>
        <v/>
      </c>
      <c r="K344" s="90" t="str">
        <f t="shared" si="14"/>
        <v/>
      </c>
    </row>
    <row r="345" spans="1:11" ht="13.5" x14ac:dyDescent="0.15">
      <c r="A345" s="101">
        <v>44718</v>
      </c>
      <c r="B345" t="s">
        <v>1562</v>
      </c>
      <c r="C345" t="s">
        <v>3444</v>
      </c>
      <c r="D345" s="90">
        <v>50000</v>
      </c>
      <c r="E345" s="90">
        <f>IF(D345="","",D345)</f>
        <v>50000</v>
      </c>
      <c r="G345" s="101">
        <v>44925</v>
      </c>
      <c r="H345" t="s">
        <v>1509</v>
      </c>
      <c r="I345" t="s">
        <v>3460</v>
      </c>
      <c r="J345" s="90">
        <v>10000</v>
      </c>
      <c r="K345" s="90">
        <f>IF(J345="","",J345)</f>
        <v>10000</v>
      </c>
    </row>
    <row r="346" spans="1:11" ht="13.5" x14ac:dyDescent="0.15">
      <c r="A346" s="101">
        <v>44732</v>
      </c>
      <c r="B346" t="s">
        <v>2821</v>
      </c>
      <c r="C346" t="s">
        <v>3478</v>
      </c>
      <c r="D346" s="90">
        <v>30000</v>
      </c>
      <c r="E346" s="90">
        <f t="shared" si="13"/>
        <v>80000</v>
      </c>
      <c r="K346" s="90" t="str">
        <f t="shared" si="14"/>
        <v/>
      </c>
    </row>
    <row r="347" spans="1:11" ht="13.5" x14ac:dyDescent="0.15">
      <c r="A347" s="101">
        <v>44746</v>
      </c>
      <c r="B347" t="s">
        <v>2614</v>
      </c>
      <c r="C347" t="s">
        <v>3445</v>
      </c>
      <c r="D347" s="90">
        <v>50000</v>
      </c>
      <c r="E347" s="90">
        <f t="shared" si="13"/>
        <v>130000</v>
      </c>
      <c r="K347" s="90" t="str">
        <f t="shared" si="14"/>
        <v/>
      </c>
    </row>
    <row r="348" spans="1:11" ht="13.5" x14ac:dyDescent="0.15">
      <c r="A348" s="101">
        <v>44746</v>
      </c>
      <c r="B348" t="s">
        <v>2614</v>
      </c>
      <c r="C348" t="s">
        <v>3479</v>
      </c>
      <c r="D348" s="90">
        <v>50000</v>
      </c>
      <c r="E348" s="90">
        <f t="shared" si="13"/>
        <v>180000</v>
      </c>
      <c r="K348" s="90" t="str">
        <f t="shared" si="14"/>
        <v/>
      </c>
    </row>
    <row r="349" spans="1:11" ht="13.5" x14ac:dyDescent="0.15">
      <c r="A349" s="101">
        <v>44758</v>
      </c>
      <c r="B349" t="s">
        <v>2614</v>
      </c>
      <c r="C349" t="s">
        <v>3480</v>
      </c>
      <c r="D349" s="90">
        <v>10000</v>
      </c>
      <c r="E349" s="90">
        <f t="shared" si="13"/>
        <v>190000</v>
      </c>
      <c r="K349" s="90" t="str">
        <f t="shared" si="14"/>
        <v/>
      </c>
    </row>
    <row r="350" spans="1:11" ht="13.5" x14ac:dyDescent="0.15">
      <c r="A350" s="101">
        <v>44806</v>
      </c>
      <c r="B350" t="s">
        <v>1520</v>
      </c>
      <c r="C350" t="s">
        <v>3448</v>
      </c>
      <c r="D350" s="90">
        <v>50000</v>
      </c>
      <c r="E350" s="90">
        <f t="shared" si="13"/>
        <v>240000</v>
      </c>
    </row>
    <row r="351" spans="1:11" ht="13.5" x14ac:dyDescent="0.15">
      <c r="A351" s="101">
        <v>44824</v>
      </c>
      <c r="B351" t="s">
        <v>1520</v>
      </c>
      <c r="C351" t="s">
        <v>3481</v>
      </c>
      <c r="D351" s="90">
        <v>50000</v>
      </c>
      <c r="E351" s="90">
        <f t="shared" si="13"/>
        <v>290000</v>
      </c>
    </row>
    <row r="352" spans="1:11" ht="13.5" x14ac:dyDescent="0.15">
      <c r="A352" s="101">
        <v>44851</v>
      </c>
      <c r="B352" t="s">
        <v>1520</v>
      </c>
      <c r="C352" t="s">
        <v>3450</v>
      </c>
      <c r="D352" s="90">
        <v>30000</v>
      </c>
      <c r="E352" s="90">
        <f t="shared" si="13"/>
        <v>320000</v>
      </c>
    </row>
    <row r="353" spans="1:11" ht="13.5" x14ac:dyDescent="0.15">
      <c r="A353" s="101">
        <v>44861</v>
      </c>
      <c r="B353" t="s">
        <v>1520</v>
      </c>
      <c r="C353" t="s">
        <v>3482</v>
      </c>
      <c r="D353" s="90">
        <v>10000</v>
      </c>
      <c r="E353" s="90">
        <f t="shared" si="13"/>
        <v>330000</v>
      </c>
      <c r="K353" s="90" t="str">
        <f>IF(J353="","",J353+K342)</f>
        <v/>
      </c>
    </row>
    <row r="354" spans="1:11" ht="13.5" x14ac:dyDescent="0.15">
      <c r="A354" s="101">
        <v>44866</v>
      </c>
      <c r="B354" t="s">
        <v>2986</v>
      </c>
      <c r="C354" t="s">
        <v>3483</v>
      </c>
      <c r="D354" s="90">
        <v>50000</v>
      </c>
      <c r="E354" s="90">
        <f t="shared" si="13"/>
        <v>380000</v>
      </c>
      <c r="K354" s="90" t="str">
        <f t="shared" ref="K354:K373" si="15">IF(J354="","",J354+K353)</f>
        <v/>
      </c>
    </row>
    <row r="355" spans="1:11" ht="13.5" x14ac:dyDescent="0.15">
      <c r="A355" s="101">
        <v>44893</v>
      </c>
      <c r="B355" t="s">
        <v>1562</v>
      </c>
      <c r="C355" t="s">
        <v>3453</v>
      </c>
      <c r="D355" s="90">
        <v>10000</v>
      </c>
      <c r="E355" s="90">
        <f t="shared" si="13"/>
        <v>390000</v>
      </c>
      <c r="K355" s="90" t="str">
        <f t="shared" si="15"/>
        <v/>
      </c>
    </row>
    <row r="356" spans="1:11" ht="13.5" x14ac:dyDescent="0.15">
      <c r="A356" s="101">
        <v>44899</v>
      </c>
      <c r="B356" t="s">
        <v>1520</v>
      </c>
      <c r="C356" t="s">
        <v>3484</v>
      </c>
      <c r="D356" s="90">
        <v>10000</v>
      </c>
      <c r="E356" s="90">
        <f t="shared" si="13"/>
        <v>400000</v>
      </c>
      <c r="K356" s="90" t="str">
        <f t="shared" si="15"/>
        <v/>
      </c>
    </row>
    <row r="357" spans="1:11" ht="13.5" x14ac:dyDescent="0.15">
      <c r="A357" s="101">
        <v>44907</v>
      </c>
      <c r="B357" t="s">
        <v>1520</v>
      </c>
      <c r="C357" t="s">
        <v>3485</v>
      </c>
      <c r="D357" s="90">
        <v>10000</v>
      </c>
      <c r="E357" s="90">
        <f t="shared" si="13"/>
        <v>410000</v>
      </c>
      <c r="K357" s="90" t="str">
        <f t="shared" si="15"/>
        <v/>
      </c>
    </row>
    <row r="358" spans="1:11" ht="13.5" x14ac:dyDescent="0.15">
      <c r="A358" s="101">
        <v>44925</v>
      </c>
      <c r="B358" t="s">
        <v>1509</v>
      </c>
      <c r="C358" t="s">
        <v>3486</v>
      </c>
      <c r="D358" s="90">
        <v>20000</v>
      </c>
      <c r="E358" s="90">
        <f t="shared" si="13"/>
        <v>430000</v>
      </c>
      <c r="K358" s="90" t="str">
        <f t="shared" si="15"/>
        <v/>
      </c>
    </row>
    <row r="359" spans="1:11" ht="13.5" x14ac:dyDescent="0.15">
      <c r="A359" s="101">
        <v>44925</v>
      </c>
      <c r="B359" t="s">
        <v>1509</v>
      </c>
      <c r="C359" t="s">
        <v>3456</v>
      </c>
      <c r="D359" s="90">
        <v>10000</v>
      </c>
      <c r="E359" s="90">
        <f t="shared" si="13"/>
        <v>440000</v>
      </c>
      <c r="K359" s="90" t="str">
        <f t="shared" si="15"/>
        <v/>
      </c>
    </row>
    <row r="360" spans="1:11" ht="13.5" x14ac:dyDescent="0.15">
      <c r="A360" s="101">
        <v>44925</v>
      </c>
      <c r="B360" t="s">
        <v>1509</v>
      </c>
      <c r="C360" t="s">
        <v>3457</v>
      </c>
      <c r="D360" s="90">
        <v>10000</v>
      </c>
      <c r="E360" s="90">
        <f t="shared" si="13"/>
        <v>450000</v>
      </c>
      <c r="K360" s="90" t="str">
        <f t="shared" si="15"/>
        <v/>
      </c>
    </row>
    <row r="361" spans="1:11" ht="13.5" x14ac:dyDescent="0.15">
      <c r="A361" s="101">
        <v>44925</v>
      </c>
      <c r="B361" t="s">
        <v>1509</v>
      </c>
      <c r="C361" t="s">
        <v>3487</v>
      </c>
      <c r="D361" s="90">
        <v>30000</v>
      </c>
      <c r="E361" s="90">
        <f t="shared" si="13"/>
        <v>480000</v>
      </c>
      <c r="K361" s="90" t="str">
        <f t="shared" si="15"/>
        <v/>
      </c>
    </row>
    <row r="362" spans="1:11" ht="13.5" x14ac:dyDescent="0.15">
      <c r="A362" s="101">
        <v>44925</v>
      </c>
      <c r="B362" t="s">
        <v>1509</v>
      </c>
      <c r="C362" t="s">
        <v>3459</v>
      </c>
      <c r="D362" s="90">
        <v>30000</v>
      </c>
      <c r="E362" s="90">
        <f t="shared" ref="E362:E363" si="16">IF(D362="","",D362+361:361)</f>
        <v>510000</v>
      </c>
      <c r="K362" s="90" t="str">
        <f t="shared" si="15"/>
        <v/>
      </c>
    </row>
    <row r="363" spans="1:11" ht="13.5" x14ac:dyDescent="0.15">
      <c r="A363" s="101">
        <v>44925</v>
      </c>
      <c r="B363" t="s">
        <v>1509</v>
      </c>
      <c r="C363" t="s">
        <v>3466</v>
      </c>
      <c r="D363" s="90">
        <v>10000</v>
      </c>
      <c r="E363" s="90">
        <f t="shared" si="16"/>
        <v>520000</v>
      </c>
      <c r="K363" s="90" t="str">
        <f t="shared" si="15"/>
        <v/>
      </c>
    </row>
    <row r="364" spans="1:11" ht="13.5" x14ac:dyDescent="0.15">
      <c r="A364" s="101">
        <v>44958</v>
      </c>
      <c r="B364" t="s">
        <v>1536</v>
      </c>
      <c r="C364" t="s">
        <v>3488</v>
      </c>
      <c r="D364" s="90">
        <v>30000</v>
      </c>
      <c r="E364" s="90">
        <f t="shared" ref="E364:E426" si="17">IF(D364="","",D364+E363)</f>
        <v>550000</v>
      </c>
      <c r="K364" s="90" t="str">
        <f t="shared" si="15"/>
        <v/>
      </c>
    </row>
    <row r="365" spans="1:11" ht="13.5" x14ac:dyDescent="0.15">
      <c r="A365" s="101">
        <v>44963</v>
      </c>
      <c r="B365" t="s">
        <v>1520</v>
      </c>
      <c r="C365" t="s">
        <v>3462</v>
      </c>
      <c r="D365" s="90">
        <v>30000</v>
      </c>
      <c r="E365" s="90">
        <f t="shared" si="17"/>
        <v>580000</v>
      </c>
      <c r="K365" s="90" t="str">
        <f t="shared" si="15"/>
        <v/>
      </c>
    </row>
    <row r="366" spans="1:11" ht="13.5" x14ac:dyDescent="0.15">
      <c r="A366" s="101">
        <v>44970</v>
      </c>
      <c r="B366" t="s">
        <v>3463</v>
      </c>
      <c r="C366" t="s">
        <v>3464</v>
      </c>
      <c r="D366" s="90">
        <v>10000</v>
      </c>
      <c r="E366" s="90">
        <f t="shared" si="17"/>
        <v>590000</v>
      </c>
      <c r="K366" s="90" t="str">
        <f t="shared" si="15"/>
        <v/>
      </c>
    </row>
    <row r="367" spans="1:11" ht="13.5" x14ac:dyDescent="0.15">
      <c r="A367" s="101">
        <v>44986</v>
      </c>
      <c r="B367" t="s">
        <v>1520</v>
      </c>
      <c r="C367" t="s">
        <v>3465</v>
      </c>
      <c r="D367" s="90">
        <v>50000</v>
      </c>
      <c r="E367" s="90">
        <f t="shared" si="17"/>
        <v>640000</v>
      </c>
      <c r="K367" s="90" t="str">
        <f t="shared" si="15"/>
        <v/>
      </c>
    </row>
    <row r="368" spans="1:11" ht="13.5" x14ac:dyDescent="0.15">
      <c r="A368" s="101">
        <v>44993</v>
      </c>
      <c r="B368" t="s">
        <v>2614</v>
      </c>
      <c r="C368" t="s">
        <v>3489</v>
      </c>
      <c r="D368" s="90">
        <v>10000</v>
      </c>
      <c r="E368" s="90">
        <f t="shared" si="17"/>
        <v>650000</v>
      </c>
      <c r="K368" s="90" t="str">
        <f t="shared" si="15"/>
        <v/>
      </c>
    </row>
    <row r="369" spans="1:11" ht="14.25" thickBot="1" x14ac:dyDescent="0.2">
      <c r="A369" s="118"/>
      <c r="B369" s="117"/>
      <c r="C369" s="117"/>
      <c r="D369" s="114"/>
      <c r="E369" s="114" t="str">
        <f t="shared" si="17"/>
        <v/>
      </c>
      <c r="F369" s="117"/>
      <c r="G369" s="118"/>
      <c r="H369" s="117"/>
      <c r="I369" s="117"/>
      <c r="J369" s="114"/>
      <c r="K369" s="114" t="str">
        <f t="shared" si="15"/>
        <v/>
      </c>
    </row>
    <row r="370" spans="1:11" ht="14.25" thickTop="1" x14ac:dyDescent="0.15">
      <c r="A370" s="101" t="s">
        <v>3531</v>
      </c>
      <c r="E370" s="90" t="str">
        <f t="shared" si="17"/>
        <v/>
      </c>
      <c r="K370" s="90" t="str">
        <f t="shared" si="15"/>
        <v/>
      </c>
    </row>
    <row r="371" spans="1:11" ht="13.5" x14ac:dyDescent="0.15">
      <c r="A371" s="101">
        <v>45079</v>
      </c>
      <c r="B371" t="s">
        <v>409</v>
      </c>
      <c r="C371" t="s">
        <v>3389</v>
      </c>
      <c r="D371" s="90">
        <v>50000</v>
      </c>
      <c r="E371" s="90">
        <f>IF(D371="","",D371)</f>
        <v>50000</v>
      </c>
      <c r="G371" s="101">
        <v>45106</v>
      </c>
      <c r="H371" t="s">
        <v>729</v>
      </c>
      <c r="I371" t="s">
        <v>3650</v>
      </c>
      <c r="J371" s="90">
        <v>220000</v>
      </c>
      <c r="K371" s="90">
        <f>IF(J371="","",J371)</f>
        <v>220000</v>
      </c>
    </row>
    <row r="372" spans="1:11" ht="13.5" x14ac:dyDescent="0.15">
      <c r="A372" s="101">
        <v>45079</v>
      </c>
      <c r="B372" t="s">
        <v>409</v>
      </c>
      <c r="C372" t="s">
        <v>3391</v>
      </c>
      <c r="D372" s="90">
        <v>10000</v>
      </c>
      <c r="E372" s="90">
        <f t="shared" si="17"/>
        <v>60000</v>
      </c>
      <c r="G372" s="101">
        <v>45140</v>
      </c>
      <c r="H372" t="s">
        <v>729</v>
      </c>
      <c r="I372" t="s">
        <v>3650</v>
      </c>
      <c r="J372" s="90">
        <v>130000</v>
      </c>
      <c r="K372" s="90">
        <f t="shared" si="15"/>
        <v>350000</v>
      </c>
    </row>
    <row r="373" spans="1:11" ht="13.5" x14ac:dyDescent="0.15">
      <c r="A373" s="101">
        <v>45089</v>
      </c>
      <c r="B373" t="s">
        <v>321</v>
      </c>
      <c r="C373" t="s">
        <v>3429</v>
      </c>
      <c r="D373" s="90">
        <v>50000</v>
      </c>
      <c r="E373" s="90">
        <f t="shared" si="17"/>
        <v>110000</v>
      </c>
      <c r="G373" s="101">
        <v>45274</v>
      </c>
      <c r="H373" t="s">
        <v>729</v>
      </c>
      <c r="I373" t="s">
        <v>3650</v>
      </c>
      <c r="J373" s="90">
        <v>150000</v>
      </c>
      <c r="K373" s="90">
        <f t="shared" si="15"/>
        <v>500000</v>
      </c>
    </row>
    <row r="374" spans="1:11" ht="13.5" x14ac:dyDescent="0.15">
      <c r="A374" s="101">
        <v>45091</v>
      </c>
      <c r="B374" t="s">
        <v>142</v>
      </c>
      <c r="C374" t="s">
        <v>3430</v>
      </c>
      <c r="D374" s="90">
        <v>30000</v>
      </c>
      <c r="E374" s="90">
        <f t="shared" si="17"/>
        <v>140000</v>
      </c>
      <c r="G374" s="101">
        <v>45348</v>
      </c>
      <c r="H374" t="s">
        <v>729</v>
      </c>
      <c r="I374" t="s">
        <v>3650</v>
      </c>
      <c r="J374" s="90">
        <v>300000</v>
      </c>
      <c r="K374" s="90">
        <f t="shared" ref="K374:K393" si="18">IF(J374="","",J374+K373)</f>
        <v>800000</v>
      </c>
    </row>
    <row r="375" spans="1:11" ht="13.5" x14ac:dyDescent="0.15">
      <c r="A375" s="101">
        <v>45103</v>
      </c>
      <c r="B375" t="s">
        <v>77</v>
      </c>
      <c r="C375" t="s">
        <v>3376</v>
      </c>
      <c r="D375" s="90">
        <v>30000</v>
      </c>
      <c r="E375" s="90">
        <f t="shared" si="17"/>
        <v>170000</v>
      </c>
      <c r="K375" s="90" t="str">
        <f t="shared" si="18"/>
        <v/>
      </c>
    </row>
    <row r="376" spans="1:11" ht="13.5" x14ac:dyDescent="0.15">
      <c r="A376" s="101">
        <v>45103</v>
      </c>
      <c r="B376" t="s">
        <v>77</v>
      </c>
      <c r="C376" t="s">
        <v>3649</v>
      </c>
      <c r="D376" s="90">
        <v>10000</v>
      </c>
      <c r="E376" s="90">
        <f t="shared" si="17"/>
        <v>180000</v>
      </c>
      <c r="K376" s="90" t="str">
        <f t="shared" si="18"/>
        <v/>
      </c>
    </row>
    <row r="377" spans="1:11" ht="13.5" x14ac:dyDescent="0.15">
      <c r="A377" s="101">
        <v>45103</v>
      </c>
      <c r="B377" t="s">
        <v>77</v>
      </c>
      <c r="C377" t="s">
        <v>3525</v>
      </c>
      <c r="D377" s="90">
        <v>20000</v>
      </c>
      <c r="E377" s="90">
        <f t="shared" si="17"/>
        <v>200000</v>
      </c>
      <c r="K377" s="90" t="str">
        <f t="shared" si="18"/>
        <v/>
      </c>
    </row>
    <row r="378" spans="1:11" ht="13.5" x14ac:dyDescent="0.15">
      <c r="A378" s="101">
        <v>45103</v>
      </c>
      <c r="B378" t="s">
        <v>77</v>
      </c>
      <c r="C378" t="s">
        <v>3395</v>
      </c>
      <c r="D378" s="90">
        <v>10000</v>
      </c>
      <c r="E378" s="90">
        <f t="shared" si="17"/>
        <v>210000</v>
      </c>
      <c r="K378" s="90" t="str">
        <f t="shared" si="18"/>
        <v/>
      </c>
    </row>
    <row r="379" spans="1:11" ht="13.5" x14ac:dyDescent="0.15">
      <c r="A379" s="101">
        <v>45103</v>
      </c>
      <c r="B379" t="s">
        <v>77</v>
      </c>
      <c r="C379" t="s">
        <v>3397</v>
      </c>
      <c r="D379" s="90">
        <v>10000</v>
      </c>
      <c r="E379" s="90">
        <f t="shared" si="17"/>
        <v>220000</v>
      </c>
      <c r="K379" s="90" t="str">
        <f t="shared" si="18"/>
        <v/>
      </c>
    </row>
    <row r="380" spans="1:11" ht="13.5" x14ac:dyDescent="0.15">
      <c r="A380" s="101">
        <v>45106</v>
      </c>
      <c r="B380" t="s">
        <v>456</v>
      </c>
      <c r="C380" t="s">
        <v>3539</v>
      </c>
      <c r="D380" s="90">
        <v>30000</v>
      </c>
      <c r="E380" s="90">
        <f t="shared" si="17"/>
        <v>250000</v>
      </c>
      <c r="K380" s="90" t="str">
        <f t="shared" si="18"/>
        <v/>
      </c>
    </row>
    <row r="381" spans="1:11" ht="13.5" x14ac:dyDescent="0.15">
      <c r="A381" s="101">
        <v>45120</v>
      </c>
      <c r="B381" t="s">
        <v>142</v>
      </c>
      <c r="C381" t="s">
        <v>3404</v>
      </c>
      <c r="D381" s="90">
        <v>50000</v>
      </c>
      <c r="E381" s="90">
        <f t="shared" si="17"/>
        <v>300000</v>
      </c>
      <c r="K381" s="90" t="str">
        <f t="shared" si="18"/>
        <v/>
      </c>
    </row>
    <row r="382" spans="1:11" ht="13.5" x14ac:dyDescent="0.15">
      <c r="A382" s="101">
        <v>45120</v>
      </c>
      <c r="B382" t="s">
        <v>409</v>
      </c>
      <c r="C382" t="s">
        <v>3349</v>
      </c>
      <c r="D382" s="90">
        <v>50000</v>
      </c>
      <c r="E382" s="90">
        <f t="shared" si="17"/>
        <v>350000</v>
      </c>
      <c r="K382" s="90" t="str">
        <f t="shared" si="18"/>
        <v/>
      </c>
    </row>
    <row r="383" spans="1:11" ht="13.5" x14ac:dyDescent="0.15">
      <c r="A383" s="101">
        <v>45198</v>
      </c>
      <c r="B383" t="s">
        <v>142</v>
      </c>
      <c r="C383" t="s">
        <v>3354</v>
      </c>
      <c r="D383" s="90">
        <v>50000</v>
      </c>
      <c r="E383" s="90">
        <f t="shared" si="17"/>
        <v>400000</v>
      </c>
      <c r="K383" s="90" t="str">
        <f t="shared" si="18"/>
        <v/>
      </c>
    </row>
    <row r="384" spans="1:11" ht="13.5" x14ac:dyDescent="0.15">
      <c r="A384" s="101">
        <v>45229</v>
      </c>
      <c r="B384" t="s">
        <v>142</v>
      </c>
      <c r="C384" t="s">
        <v>3437</v>
      </c>
      <c r="D384" s="90">
        <v>50000</v>
      </c>
      <c r="E384" s="90">
        <f t="shared" si="17"/>
        <v>450000</v>
      </c>
      <c r="K384" s="90" t="str">
        <f t="shared" si="18"/>
        <v/>
      </c>
    </row>
    <row r="385" spans="1:11" ht="13.5" x14ac:dyDescent="0.15">
      <c r="A385" s="101">
        <v>45232</v>
      </c>
      <c r="B385" t="s">
        <v>142</v>
      </c>
      <c r="C385" t="s">
        <v>3309</v>
      </c>
      <c r="D385" s="90">
        <v>10000</v>
      </c>
      <c r="E385" s="90">
        <f t="shared" si="17"/>
        <v>460000</v>
      </c>
      <c r="K385" s="90" t="str">
        <f t="shared" si="18"/>
        <v/>
      </c>
    </row>
    <row r="386" spans="1:11" ht="13.5" x14ac:dyDescent="0.15">
      <c r="A386" s="101">
        <v>45244</v>
      </c>
      <c r="B386" t="s">
        <v>446</v>
      </c>
      <c r="C386" t="s">
        <v>3421</v>
      </c>
      <c r="D386" s="90">
        <v>30000</v>
      </c>
      <c r="E386" s="90">
        <f t="shared" si="17"/>
        <v>490000</v>
      </c>
      <c r="K386" s="90" t="str">
        <f t="shared" si="18"/>
        <v/>
      </c>
    </row>
    <row r="387" spans="1:11" ht="13.5" x14ac:dyDescent="0.15">
      <c r="A387" s="101">
        <v>45254</v>
      </c>
      <c r="B387" t="s">
        <v>409</v>
      </c>
      <c r="C387" t="s">
        <v>3443</v>
      </c>
      <c r="D387" s="90">
        <v>10000</v>
      </c>
      <c r="E387" s="90">
        <f t="shared" si="17"/>
        <v>500000</v>
      </c>
      <c r="K387" s="90" t="str">
        <f t="shared" si="18"/>
        <v/>
      </c>
    </row>
    <row r="388" spans="1:11" ht="13.5" x14ac:dyDescent="0.15">
      <c r="A388" s="101">
        <v>45258</v>
      </c>
      <c r="B388" t="s">
        <v>142</v>
      </c>
      <c r="C388" t="s">
        <v>3358</v>
      </c>
      <c r="D388" s="90">
        <v>30000</v>
      </c>
      <c r="E388" s="90">
        <f t="shared" si="17"/>
        <v>530000</v>
      </c>
      <c r="K388" s="90" t="str">
        <f t="shared" si="18"/>
        <v/>
      </c>
    </row>
    <row r="389" spans="1:11" ht="13.5" x14ac:dyDescent="0.15">
      <c r="A389" s="101">
        <v>45265</v>
      </c>
      <c r="B389" t="s">
        <v>409</v>
      </c>
      <c r="C389" t="s">
        <v>3304</v>
      </c>
      <c r="D389" s="90">
        <v>10000</v>
      </c>
      <c r="E389" s="90">
        <f t="shared" si="17"/>
        <v>540000</v>
      </c>
      <c r="K389" s="90" t="str">
        <f t="shared" si="18"/>
        <v/>
      </c>
    </row>
    <row r="390" spans="1:11" ht="13.5" x14ac:dyDescent="0.15">
      <c r="A390" s="101">
        <v>45266</v>
      </c>
      <c r="B390" t="s">
        <v>321</v>
      </c>
      <c r="C390" t="s">
        <v>3362</v>
      </c>
      <c r="D390" s="90">
        <v>10000</v>
      </c>
      <c r="E390" s="90">
        <f t="shared" si="17"/>
        <v>550000</v>
      </c>
      <c r="K390" s="90" t="str">
        <f t="shared" si="18"/>
        <v/>
      </c>
    </row>
    <row r="391" spans="1:11" ht="13.5" x14ac:dyDescent="0.15">
      <c r="A391" s="101">
        <v>45302</v>
      </c>
      <c r="B391" t="s">
        <v>142</v>
      </c>
      <c r="C391" t="s">
        <v>3560</v>
      </c>
      <c r="D391" s="90">
        <v>10000</v>
      </c>
      <c r="E391" s="90">
        <f t="shared" si="17"/>
        <v>560000</v>
      </c>
      <c r="K391" s="90" t="str">
        <f t="shared" si="18"/>
        <v/>
      </c>
    </row>
    <row r="392" spans="1:11" ht="13.5" x14ac:dyDescent="0.15">
      <c r="A392" s="101">
        <v>45309</v>
      </c>
      <c r="B392" t="s">
        <v>2269</v>
      </c>
      <c r="C392" t="s">
        <v>3554</v>
      </c>
      <c r="D392" s="90">
        <v>30000</v>
      </c>
      <c r="E392" s="90">
        <f t="shared" si="17"/>
        <v>590000</v>
      </c>
      <c r="K392" s="90" t="str">
        <f t="shared" si="18"/>
        <v/>
      </c>
    </row>
    <row r="393" spans="1:11" ht="13.5" x14ac:dyDescent="0.15">
      <c r="A393" s="101">
        <v>45309</v>
      </c>
      <c r="B393" t="s">
        <v>77</v>
      </c>
      <c r="C393" t="s">
        <v>3407</v>
      </c>
      <c r="D393" s="90">
        <v>10000</v>
      </c>
      <c r="E393" s="90">
        <f t="shared" si="17"/>
        <v>600000</v>
      </c>
      <c r="K393" s="90" t="str">
        <f t="shared" si="18"/>
        <v/>
      </c>
    </row>
    <row r="394" spans="1:11" ht="13.5" x14ac:dyDescent="0.15">
      <c r="A394" s="101">
        <v>45309</v>
      </c>
      <c r="B394" t="s">
        <v>77</v>
      </c>
      <c r="C394" t="s">
        <v>3557</v>
      </c>
      <c r="D394" s="90">
        <v>30000</v>
      </c>
      <c r="E394" s="90">
        <f t="shared" si="17"/>
        <v>630000</v>
      </c>
      <c r="K394" s="90" t="str">
        <f t="shared" ref="K394:K457" si="19">IF(J394="","",J394+K393)</f>
        <v/>
      </c>
    </row>
    <row r="395" spans="1:11" ht="13.5" x14ac:dyDescent="0.15">
      <c r="A395" s="101">
        <v>45309</v>
      </c>
      <c r="B395" t="s">
        <v>77</v>
      </c>
      <c r="C395" t="s">
        <v>3683</v>
      </c>
      <c r="D395" s="90">
        <v>30000</v>
      </c>
      <c r="E395" s="90">
        <f t="shared" si="17"/>
        <v>660000</v>
      </c>
      <c r="K395" s="90" t="str">
        <f t="shared" si="19"/>
        <v/>
      </c>
    </row>
    <row r="396" spans="1:11" ht="13.5" x14ac:dyDescent="0.15">
      <c r="A396" s="101">
        <v>45309</v>
      </c>
      <c r="B396" t="s">
        <v>77</v>
      </c>
      <c r="C396" t="s">
        <v>3656</v>
      </c>
      <c r="D396" s="90">
        <v>50000</v>
      </c>
      <c r="E396" s="90">
        <f t="shared" si="17"/>
        <v>710000</v>
      </c>
      <c r="K396" s="90" t="str">
        <f t="shared" si="19"/>
        <v/>
      </c>
    </row>
    <row r="397" spans="1:11" ht="13.5" x14ac:dyDescent="0.15">
      <c r="A397" s="101">
        <v>45327</v>
      </c>
      <c r="B397" t="s">
        <v>142</v>
      </c>
      <c r="C397" t="s">
        <v>3630</v>
      </c>
      <c r="D397" s="90">
        <v>30000</v>
      </c>
      <c r="E397" s="90">
        <f t="shared" si="17"/>
        <v>740000</v>
      </c>
      <c r="K397" s="90" t="str">
        <f t="shared" si="19"/>
        <v/>
      </c>
    </row>
    <row r="398" spans="1:11" ht="13.5" x14ac:dyDescent="0.15">
      <c r="A398" s="101">
        <v>45338</v>
      </c>
      <c r="B398" t="s">
        <v>2770</v>
      </c>
      <c r="C398" t="s">
        <v>3382</v>
      </c>
      <c r="D398" s="90">
        <v>10000</v>
      </c>
      <c r="E398" s="90">
        <f t="shared" si="17"/>
        <v>750000</v>
      </c>
      <c r="K398" s="90" t="str">
        <f t="shared" si="19"/>
        <v/>
      </c>
    </row>
    <row r="399" spans="1:11" ht="13.5" x14ac:dyDescent="0.15">
      <c r="A399" s="101">
        <v>45338</v>
      </c>
      <c r="B399" t="s">
        <v>142</v>
      </c>
      <c r="C399" t="s">
        <v>3631</v>
      </c>
      <c r="D399" s="90">
        <v>50000</v>
      </c>
      <c r="E399" s="90">
        <f t="shared" si="17"/>
        <v>800000</v>
      </c>
      <c r="K399" s="90" t="str">
        <f t="shared" si="19"/>
        <v/>
      </c>
    </row>
    <row r="400" spans="1:11" ht="14.25" thickBot="1" x14ac:dyDescent="0.2">
      <c r="A400" s="118"/>
      <c r="B400" s="117"/>
      <c r="C400" s="117"/>
      <c r="D400" s="114"/>
      <c r="E400" s="114" t="str">
        <f t="shared" si="17"/>
        <v/>
      </c>
      <c r="F400" s="117"/>
      <c r="G400" s="118"/>
      <c r="H400" s="117"/>
      <c r="I400" s="117"/>
      <c r="K400" s="90" t="str">
        <f t="shared" si="19"/>
        <v/>
      </c>
    </row>
    <row r="401" spans="1:11" ht="14.25" thickTop="1" x14ac:dyDescent="0.15">
      <c r="A401" s="101" t="s">
        <v>3675</v>
      </c>
      <c r="E401" s="90" t="str">
        <f t="shared" si="17"/>
        <v/>
      </c>
      <c r="K401" s="90" t="str">
        <f t="shared" si="19"/>
        <v/>
      </c>
    </row>
    <row r="402" spans="1:11" ht="13.5" x14ac:dyDescent="0.15">
      <c r="A402" s="101">
        <v>45446</v>
      </c>
      <c r="B402" t="s">
        <v>2614</v>
      </c>
      <c r="C402" t="s">
        <v>3603</v>
      </c>
      <c r="D402" s="90">
        <v>50000</v>
      </c>
      <c r="E402" s="90">
        <v>50000</v>
      </c>
      <c r="G402" s="101">
        <v>45544</v>
      </c>
      <c r="H402" t="s">
        <v>548</v>
      </c>
      <c r="I402" t="s">
        <v>3856</v>
      </c>
      <c r="J402" s="90">
        <v>380000</v>
      </c>
      <c r="K402" s="90">
        <v>380000</v>
      </c>
    </row>
    <row r="403" spans="1:11" ht="13.5" x14ac:dyDescent="0.15">
      <c r="A403" s="101">
        <v>45446</v>
      </c>
      <c r="B403" t="s">
        <v>2614</v>
      </c>
      <c r="C403" t="s">
        <v>3601</v>
      </c>
      <c r="D403" s="90">
        <v>10000</v>
      </c>
      <c r="E403" s="90">
        <f t="shared" si="17"/>
        <v>60000</v>
      </c>
      <c r="G403" s="101">
        <v>45687</v>
      </c>
      <c r="H403" t="s">
        <v>548</v>
      </c>
      <c r="I403" t="s">
        <v>3856</v>
      </c>
      <c r="J403" s="90">
        <v>330000</v>
      </c>
      <c r="K403" s="90">
        <f t="shared" si="19"/>
        <v>710000</v>
      </c>
    </row>
    <row r="404" spans="1:11" ht="13.5" x14ac:dyDescent="0.15">
      <c r="A404" s="101">
        <v>45447</v>
      </c>
      <c r="B404" t="s">
        <v>2614</v>
      </c>
      <c r="C404" t="s">
        <v>3607</v>
      </c>
      <c r="D404" s="90">
        <v>50000</v>
      </c>
      <c r="E404" s="90">
        <f t="shared" si="17"/>
        <v>110000</v>
      </c>
      <c r="G404" s="101">
        <v>45747</v>
      </c>
      <c r="H404" t="s">
        <v>548</v>
      </c>
      <c r="I404" t="s">
        <v>3856</v>
      </c>
      <c r="J404" s="90">
        <v>70000</v>
      </c>
      <c r="K404" s="90">
        <f t="shared" si="19"/>
        <v>780000</v>
      </c>
    </row>
    <row r="405" spans="1:11" ht="13.5" x14ac:dyDescent="0.15">
      <c r="A405" s="101">
        <v>45477</v>
      </c>
      <c r="B405" t="s">
        <v>1562</v>
      </c>
      <c r="C405" t="s">
        <v>3852</v>
      </c>
      <c r="D405" s="90">
        <v>50000</v>
      </c>
      <c r="E405" s="90">
        <f t="shared" si="17"/>
        <v>160000</v>
      </c>
      <c r="K405" s="90" t="str">
        <f t="shared" si="19"/>
        <v/>
      </c>
    </row>
    <row r="406" spans="1:11" ht="13.5" x14ac:dyDescent="0.15">
      <c r="A406" s="101">
        <v>45505</v>
      </c>
      <c r="B406" t="s">
        <v>2821</v>
      </c>
      <c r="C406" t="s">
        <v>3853</v>
      </c>
      <c r="D406" s="90">
        <v>30000</v>
      </c>
      <c r="E406" s="90">
        <f t="shared" si="17"/>
        <v>190000</v>
      </c>
      <c r="K406" s="90" t="str">
        <f t="shared" si="19"/>
        <v/>
      </c>
    </row>
    <row r="407" spans="1:11" ht="13.5" x14ac:dyDescent="0.15">
      <c r="A407" s="101">
        <v>45530</v>
      </c>
      <c r="B407" t="s">
        <v>1520</v>
      </c>
      <c r="C407" t="s">
        <v>3613</v>
      </c>
      <c r="D407" s="90">
        <v>50000</v>
      </c>
      <c r="E407" s="90">
        <f t="shared" si="17"/>
        <v>240000</v>
      </c>
      <c r="K407" s="90" t="str">
        <f t="shared" si="19"/>
        <v/>
      </c>
    </row>
    <row r="408" spans="1:11" ht="13.5" x14ac:dyDescent="0.15">
      <c r="A408" s="101">
        <v>45531</v>
      </c>
      <c r="B408" t="s">
        <v>1520</v>
      </c>
      <c r="C408" t="s">
        <v>3611</v>
      </c>
      <c r="D408" s="90">
        <v>50000</v>
      </c>
      <c r="E408" s="90">
        <f t="shared" si="17"/>
        <v>290000</v>
      </c>
      <c r="K408" s="90" t="str">
        <f t="shared" si="19"/>
        <v/>
      </c>
    </row>
    <row r="409" spans="1:11" ht="13.5" x14ac:dyDescent="0.15">
      <c r="A409" s="101">
        <v>45532</v>
      </c>
      <c r="B409" t="s">
        <v>1509</v>
      </c>
      <c r="C409" t="s">
        <v>3597</v>
      </c>
      <c r="D409" s="90">
        <v>30000</v>
      </c>
      <c r="E409" s="90">
        <f t="shared" si="17"/>
        <v>320000</v>
      </c>
      <c r="K409" s="90" t="str">
        <f t="shared" si="19"/>
        <v/>
      </c>
    </row>
    <row r="410" spans="1:11" ht="13.5" x14ac:dyDescent="0.15">
      <c r="A410" s="101">
        <v>45532</v>
      </c>
      <c r="B410" t="s">
        <v>1509</v>
      </c>
      <c r="C410" t="s">
        <v>3845</v>
      </c>
      <c r="D410" s="90">
        <v>30000</v>
      </c>
      <c r="E410" s="90">
        <f t="shared" si="17"/>
        <v>350000</v>
      </c>
      <c r="K410" s="90" t="str">
        <f t="shared" si="19"/>
        <v/>
      </c>
    </row>
    <row r="411" spans="1:11" ht="13.5" x14ac:dyDescent="0.15">
      <c r="A411" s="101">
        <v>45532</v>
      </c>
      <c r="B411" t="s">
        <v>1509</v>
      </c>
      <c r="C411" t="s">
        <v>3727</v>
      </c>
      <c r="D411" s="90">
        <v>30000</v>
      </c>
      <c r="E411" s="90">
        <f t="shared" si="17"/>
        <v>380000</v>
      </c>
      <c r="K411" s="90" t="str">
        <f t="shared" si="19"/>
        <v/>
      </c>
    </row>
    <row r="412" spans="1:11" ht="13.5" x14ac:dyDescent="0.15">
      <c r="A412" s="101">
        <v>45588</v>
      </c>
      <c r="B412" t="s">
        <v>1520</v>
      </c>
      <c r="C412" t="s">
        <v>3617</v>
      </c>
      <c r="D412" s="90">
        <v>30000</v>
      </c>
      <c r="E412" s="90">
        <f t="shared" si="17"/>
        <v>410000</v>
      </c>
      <c r="K412" s="90" t="str">
        <f t="shared" si="19"/>
        <v/>
      </c>
    </row>
    <row r="413" spans="1:11" ht="13.5" x14ac:dyDescent="0.15">
      <c r="A413" s="101">
        <v>45596</v>
      </c>
      <c r="B413" t="s">
        <v>1520</v>
      </c>
      <c r="C413" t="s">
        <v>3619</v>
      </c>
      <c r="D413" s="90">
        <v>10000</v>
      </c>
      <c r="E413" s="90">
        <f t="shared" si="17"/>
        <v>420000</v>
      </c>
      <c r="K413" s="90" t="str">
        <f t="shared" si="19"/>
        <v/>
      </c>
    </row>
    <row r="414" spans="1:11" ht="13.5" x14ac:dyDescent="0.15">
      <c r="A414" s="101">
        <v>45601</v>
      </c>
      <c r="B414" t="s">
        <v>2981</v>
      </c>
      <c r="C414" t="s">
        <v>3621</v>
      </c>
      <c r="D414" s="90">
        <v>50000</v>
      </c>
      <c r="E414" s="90">
        <f t="shared" si="17"/>
        <v>470000</v>
      </c>
      <c r="K414" s="90" t="str">
        <f t="shared" si="19"/>
        <v/>
      </c>
    </row>
    <row r="415" spans="1:11" ht="13.5" x14ac:dyDescent="0.15">
      <c r="A415" s="101">
        <v>45602</v>
      </c>
      <c r="B415" t="s">
        <v>1536</v>
      </c>
      <c r="C415" t="s">
        <v>3620</v>
      </c>
      <c r="D415" s="90">
        <v>30000</v>
      </c>
      <c r="E415" s="90">
        <f t="shared" si="17"/>
        <v>500000</v>
      </c>
      <c r="K415" s="90" t="str">
        <f t="shared" si="19"/>
        <v/>
      </c>
    </row>
    <row r="416" spans="1:11" ht="13.5" x14ac:dyDescent="0.15">
      <c r="A416" s="101">
        <v>45617</v>
      </c>
      <c r="B416" t="s">
        <v>2614</v>
      </c>
      <c r="C416" t="s">
        <v>3861</v>
      </c>
      <c r="D416" s="90">
        <v>10000</v>
      </c>
      <c r="E416" s="90">
        <f t="shared" si="17"/>
        <v>510000</v>
      </c>
      <c r="K416" s="90" t="str">
        <f t="shared" si="19"/>
        <v/>
      </c>
    </row>
    <row r="417" spans="1:11" ht="13.5" x14ac:dyDescent="0.15">
      <c r="A417" s="101">
        <v>45622</v>
      </c>
      <c r="B417" t="s">
        <v>2985</v>
      </c>
      <c r="C417" t="s">
        <v>3862</v>
      </c>
      <c r="D417" s="90">
        <v>30000</v>
      </c>
      <c r="E417" s="90">
        <f t="shared" si="17"/>
        <v>540000</v>
      </c>
      <c r="K417" s="90" t="str">
        <f t="shared" si="19"/>
        <v/>
      </c>
    </row>
    <row r="418" spans="1:11" ht="13.5" x14ac:dyDescent="0.15">
      <c r="A418" s="101">
        <v>45627</v>
      </c>
      <c r="B418" t="s">
        <v>1562</v>
      </c>
      <c r="C418" t="s">
        <v>3773</v>
      </c>
      <c r="D418" s="90">
        <v>10000</v>
      </c>
      <c r="E418" s="90">
        <f t="shared" si="17"/>
        <v>550000</v>
      </c>
      <c r="K418" s="90" t="str">
        <f t="shared" si="19"/>
        <v/>
      </c>
    </row>
    <row r="419" spans="1:11" ht="13.5" x14ac:dyDescent="0.15">
      <c r="A419" s="101">
        <v>45643</v>
      </c>
      <c r="B419" t="s">
        <v>1520</v>
      </c>
      <c r="C419" t="s">
        <v>3716</v>
      </c>
      <c r="D419" s="90">
        <v>50000</v>
      </c>
      <c r="E419" s="90">
        <f t="shared" si="17"/>
        <v>600000</v>
      </c>
      <c r="K419" s="90" t="str">
        <f t="shared" si="19"/>
        <v/>
      </c>
    </row>
    <row r="420" spans="1:11" ht="13.5" x14ac:dyDescent="0.15">
      <c r="A420" s="101">
        <v>45643</v>
      </c>
      <c r="B420" t="s">
        <v>1520</v>
      </c>
      <c r="C420" t="s">
        <v>3628</v>
      </c>
      <c r="D420" s="90">
        <v>10000</v>
      </c>
      <c r="E420" s="90">
        <f t="shared" si="17"/>
        <v>610000</v>
      </c>
      <c r="K420" s="90" t="str">
        <f t="shared" si="19"/>
        <v/>
      </c>
    </row>
    <row r="421" spans="1:11" ht="13.5" x14ac:dyDescent="0.15">
      <c r="A421" s="101">
        <v>45651</v>
      </c>
      <c r="B421" t="s">
        <v>1509</v>
      </c>
      <c r="C421" t="s">
        <v>3858</v>
      </c>
      <c r="D421" s="90">
        <v>40000</v>
      </c>
      <c r="E421" s="90">
        <f t="shared" si="17"/>
        <v>650000</v>
      </c>
      <c r="K421" s="90" t="str">
        <f t="shared" si="19"/>
        <v/>
      </c>
    </row>
    <row r="422" spans="1:11" ht="13.5" x14ac:dyDescent="0.15">
      <c r="A422" s="101">
        <v>45651</v>
      </c>
      <c r="B422" t="s">
        <v>1509</v>
      </c>
      <c r="C422" t="s">
        <v>3863</v>
      </c>
      <c r="D422" s="90">
        <v>50000</v>
      </c>
      <c r="E422" s="90">
        <f t="shared" si="17"/>
        <v>700000</v>
      </c>
      <c r="K422" s="90" t="str">
        <f t="shared" si="19"/>
        <v/>
      </c>
    </row>
    <row r="423" spans="1:11" ht="13.5" x14ac:dyDescent="0.15">
      <c r="A423" s="101">
        <v>45652</v>
      </c>
      <c r="B423" t="s">
        <v>1520</v>
      </c>
      <c r="C423" t="s">
        <v>3864</v>
      </c>
      <c r="D423" s="90">
        <v>10000</v>
      </c>
      <c r="E423" s="90">
        <f t="shared" si="17"/>
        <v>710000</v>
      </c>
      <c r="K423" s="90" t="str">
        <f t="shared" si="19"/>
        <v/>
      </c>
    </row>
    <row r="424" spans="1:11" ht="13.5" x14ac:dyDescent="0.15">
      <c r="A424" s="101">
        <v>45699</v>
      </c>
      <c r="B424" t="s">
        <v>1520</v>
      </c>
      <c r="C424" t="s">
        <v>3736</v>
      </c>
      <c r="D424" s="90">
        <v>30000</v>
      </c>
      <c r="E424" s="90">
        <f t="shared" si="17"/>
        <v>740000</v>
      </c>
      <c r="K424" s="90" t="str">
        <f t="shared" si="19"/>
        <v/>
      </c>
    </row>
    <row r="425" spans="1:11" ht="13.5" x14ac:dyDescent="0.15">
      <c r="A425" s="101">
        <v>45713</v>
      </c>
      <c r="B425" t="s">
        <v>2970</v>
      </c>
      <c r="C425" t="s">
        <v>3737</v>
      </c>
      <c r="D425" s="90">
        <v>10000</v>
      </c>
      <c r="E425" s="90">
        <f t="shared" si="17"/>
        <v>750000</v>
      </c>
      <c r="K425" s="90" t="str">
        <f t="shared" si="19"/>
        <v/>
      </c>
    </row>
    <row r="426" spans="1:11" ht="13.5" x14ac:dyDescent="0.15">
      <c r="A426" s="101">
        <v>45740</v>
      </c>
      <c r="B426" t="s">
        <v>1509</v>
      </c>
      <c r="C426" t="s">
        <v>3733</v>
      </c>
      <c r="D426" s="90">
        <v>30000</v>
      </c>
      <c r="E426" s="90">
        <f t="shared" si="17"/>
        <v>780000</v>
      </c>
      <c r="K426" s="90" t="str">
        <f t="shared" si="19"/>
        <v/>
      </c>
    </row>
    <row r="427" spans="1:11" ht="13.5" x14ac:dyDescent="0.15">
      <c r="K427" s="90" t="str">
        <f t="shared" si="19"/>
        <v/>
      </c>
    </row>
    <row r="428" spans="1:11" ht="13.5" x14ac:dyDescent="0.15">
      <c r="K428" s="90" t="str">
        <f t="shared" si="19"/>
        <v/>
      </c>
    </row>
    <row r="429" spans="1:11" ht="13.5" x14ac:dyDescent="0.15">
      <c r="K429" s="90" t="str">
        <f t="shared" si="19"/>
        <v/>
      </c>
    </row>
    <row r="430" spans="1:11" ht="13.5" x14ac:dyDescent="0.15">
      <c r="K430" s="90" t="str">
        <f t="shared" si="19"/>
        <v/>
      </c>
    </row>
    <row r="431" spans="1:11" ht="13.5" x14ac:dyDescent="0.15">
      <c r="K431" s="90" t="str">
        <f t="shared" si="19"/>
        <v/>
      </c>
    </row>
    <row r="432" spans="1:11" ht="13.5" x14ac:dyDescent="0.15">
      <c r="K432" s="90" t="str">
        <f t="shared" si="19"/>
        <v/>
      </c>
    </row>
    <row r="433" spans="11:11" ht="13.5" x14ac:dyDescent="0.15">
      <c r="K433" s="90" t="str">
        <f t="shared" si="19"/>
        <v/>
      </c>
    </row>
    <row r="434" spans="11:11" ht="13.5" x14ac:dyDescent="0.15">
      <c r="K434" s="90" t="str">
        <f t="shared" si="19"/>
        <v/>
      </c>
    </row>
    <row r="435" spans="11:11" ht="13.5" x14ac:dyDescent="0.15">
      <c r="K435" s="90" t="str">
        <f t="shared" si="19"/>
        <v/>
      </c>
    </row>
    <row r="436" spans="11:11" ht="13.5" x14ac:dyDescent="0.15">
      <c r="K436" s="90" t="str">
        <f t="shared" si="19"/>
        <v/>
      </c>
    </row>
    <row r="437" spans="11:11" ht="13.5" x14ac:dyDescent="0.15">
      <c r="K437" s="90" t="str">
        <f t="shared" si="19"/>
        <v/>
      </c>
    </row>
    <row r="438" spans="11:11" ht="13.5" x14ac:dyDescent="0.15">
      <c r="K438" s="90" t="str">
        <f t="shared" si="19"/>
        <v/>
      </c>
    </row>
    <row r="439" spans="11:11" ht="13.5" x14ac:dyDescent="0.15">
      <c r="K439" s="90" t="str">
        <f t="shared" si="19"/>
        <v/>
      </c>
    </row>
    <row r="440" spans="11:11" ht="13.5" x14ac:dyDescent="0.15">
      <c r="K440" s="90" t="str">
        <f t="shared" si="19"/>
        <v/>
      </c>
    </row>
    <row r="441" spans="11:11" ht="13.5" x14ac:dyDescent="0.15">
      <c r="K441" s="90" t="str">
        <f t="shared" si="19"/>
        <v/>
      </c>
    </row>
    <row r="442" spans="11:11" ht="13.5" x14ac:dyDescent="0.15">
      <c r="K442" s="90" t="str">
        <f t="shared" si="19"/>
        <v/>
      </c>
    </row>
    <row r="443" spans="11:11" ht="13.5" x14ac:dyDescent="0.15">
      <c r="K443" s="90" t="str">
        <f t="shared" si="19"/>
        <v/>
      </c>
    </row>
    <row r="444" spans="11:11" ht="13.5" x14ac:dyDescent="0.15">
      <c r="K444" s="90" t="str">
        <f t="shared" si="19"/>
        <v/>
      </c>
    </row>
    <row r="445" spans="11:11" ht="13.5" x14ac:dyDescent="0.15">
      <c r="K445" s="90" t="str">
        <f t="shared" si="19"/>
        <v/>
      </c>
    </row>
    <row r="446" spans="11:11" ht="13.5" x14ac:dyDescent="0.15">
      <c r="K446" s="90" t="str">
        <f t="shared" si="19"/>
        <v/>
      </c>
    </row>
    <row r="447" spans="11:11" ht="13.5" x14ac:dyDescent="0.15">
      <c r="K447" s="90" t="str">
        <f t="shared" si="19"/>
        <v/>
      </c>
    </row>
    <row r="448" spans="11:11" ht="13.5" x14ac:dyDescent="0.15">
      <c r="K448" s="90" t="str">
        <f t="shared" si="19"/>
        <v/>
      </c>
    </row>
    <row r="449" spans="11:11" ht="13.5" x14ac:dyDescent="0.15">
      <c r="K449" s="90" t="str">
        <f t="shared" si="19"/>
        <v/>
      </c>
    </row>
    <row r="450" spans="11:11" ht="13.5" x14ac:dyDescent="0.15">
      <c r="K450" s="90" t="str">
        <f t="shared" si="19"/>
        <v/>
      </c>
    </row>
    <row r="451" spans="11:11" ht="13.5" x14ac:dyDescent="0.15">
      <c r="K451" s="90" t="str">
        <f t="shared" si="19"/>
        <v/>
      </c>
    </row>
    <row r="452" spans="11:11" ht="13.5" x14ac:dyDescent="0.15">
      <c r="K452" s="90" t="str">
        <f t="shared" si="19"/>
        <v/>
      </c>
    </row>
    <row r="453" spans="11:11" ht="13.5" x14ac:dyDescent="0.15">
      <c r="K453" s="90" t="str">
        <f t="shared" si="19"/>
        <v/>
      </c>
    </row>
    <row r="454" spans="11:11" ht="13.5" x14ac:dyDescent="0.15">
      <c r="K454" s="90" t="str">
        <f t="shared" si="19"/>
        <v/>
      </c>
    </row>
    <row r="455" spans="11:11" ht="13.5" x14ac:dyDescent="0.15">
      <c r="K455" s="90" t="str">
        <f t="shared" si="19"/>
        <v/>
      </c>
    </row>
    <row r="456" spans="11:11" ht="13.5" x14ac:dyDescent="0.15">
      <c r="K456" s="90" t="str">
        <f t="shared" si="19"/>
        <v/>
      </c>
    </row>
    <row r="457" spans="11:11" ht="13.5" x14ac:dyDescent="0.15">
      <c r="K457" s="90" t="str">
        <f t="shared" si="19"/>
        <v/>
      </c>
    </row>
    <row r="458" spans="11:11" ht="13.5" x14ac:dyDescent="0.15">
      <c r="K458" s="90" t="str">
        <f t="shared" ref="K458:K469" si="20">IF(J458="","",J458+K457)</f>
        <v/>
      </c>
    </row>
    <row r="459" spans="11:11" ht="13.5" x14ac:dyDescent="0.15">
      <c r="K459" s="90" t="str">
        <f t="shared" si="20"/>
        <v/>
      </c>
    </row>
    <row r="460" spans="11:11" ht="13.5" x14ac:dyDescent="0.15">
      <c r="K460" s="90" t="str">
        <f t="shared" si="20"/>
        <v/>
      </c>
    </row>
    <row r="461" spans="11:11" ht="13.5" x14ac:dyDescent="0.15">
      <c r="K461" s="90" t="str">
        <f t="shared" si="20"/>
        <v/>
      </c>
    </row>
    <row r="462" spans="11:11" ht="13.5" x14ac:dyDescent="0.15">
      <c r="K462" s="90" t="str">
        <f t="shared" si="20"/>
        <v/>
      </c>
    </row>
    <row r="463" spans="11:11" ht="13.5" x14ac:dyDescent="0.15">
      <c r="K463" s="90" t="str">
        <f t="shared" si="20"/>
        <v/>
      </c>
    </row>
    <row r="464" spans="11:11" ht="13.5" x14ac:dyDescent="0.15">
      <c r="K464" s="90" t="str">
        <f t="shared" si="20"/>
        <v/>
      </c>
    </row>
    <row r="465" spans="11:11" ht="13.5" x14ac:dyDescent="0.15">
      <c r="K465" s="90" t="str">
        <f t="shared" si="20"/>
        <v/>
      </c>
    </row>
    <row r="466" spans="11:11" ht="13.5" x14ac:dyDescent="0.15">
      <c r="K466" s="90" t="str">
        <f t="shared" si="20"/>
        <v/>
      </c>
    </row>
    <row r="467" spans="11:11" ht="13.5" x14ac:dyDescent="0.15">
      <c r="K467" s="90" t="str">
        <f t="shared" si="20"/>
        <v/>
      </c>
    </row>
    <row r="468" spans="11:11" ht="13.5" x14ac:dyDescent="0.15">
      <c r="K468" s="90" t="str">
        <f t="shared" si="20"/>
        <v/>
      </c>
    </row>
    <row r="469" spans="11:11" ht="13.5" x14ac:dyDescent="0.15">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topLeftCell="D1" zoomScaleNormal="100" workbookViewId="0">
      <pane ySplit="8" topLeftCell="A97" activePane="bottomLeft" state="frozen"/>
      <selection pane="bottomLeft" activeCell="E111" sqref="E111"/>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3658</v>
      </c>
      <c r="B2" s="726">
        <v>113</v>
      </c>
      <c r="C2" s="754" t="s">
        <v>3184</v>
      </c>
      <c r="D2" s="2"/>
      <c r="E2"/>
      <c r="G2" s="652">
        <v>151</v>
      </c>
      <c r="H2" s="651" t="s">
        <v>391</v>
      </c>
      <c r="J2"/>
      <c r="K2"/>
    </row>
    <row r="3" spans="1:14" x14ac:dyDescent="0.15">
      <c r="A3" s="725" t="s">
        <v>3659</v>
      </c>
      <c r="B3" s="726">
        <v>116</v>
      </c>
      <c r="C3" s="723"/>
      <c r="D3" s="2"/>
      <c r="E3"/>
      <c r="G3" s="652">
        <v>251</v>
      </c>
      <c r="H3" s="651" t="s">
        <v>2455</v>
      </c>
      <c r="J3"/>
      <c r="K3"/>
    </row>
    <row r="4" spans="1:14" x14ac:dyDescent="0.15">
      <c r="A4" s="2"/>
      <c r="B4" s="723"/>
      <c r="C4" s="723"/>
      <c r="D4" s="2"/>
      <c r="E4"/>
      <c r="G4" s="652">
        <v>152</v>
      </c>
      <c r="H4" s="651" t="s">
        <v>3186</v>
      </c>
      <c r="J4"/>
      <c r="K4"/>
    </row>
    <row r="5" spans="1:14" x14ac:dyDescent="0.15">
      <c r="A5" s="2"/>
      <c r="B5" s="723"/>
      <c r="C5" s="723"/>
      <c r="D5" s="2"/>
      <c r="E5"/>
      <c r="G5" s="652">
        <v>252</v>
      </c>
      <c r="H5" s="651" t="s">
        <v>3185</v>
      </c>
      <c r="J5"/>
      <c r="K5"/>
    </row>
    <row r="6" spans="1:14" x14ac:dyDescent="0.15">
      <c r="M6">
        <v>72</v>
      </c>
      <c r="N6">
        <v>72</v>
      </c>
    </row>
    <row r="7" spans="1:14" x14ac:dyDescent="0.15">
      <c r="A7" s="1490" t="s">
        <v>3328</v>
      </c>
      <c r="B7" s="1491"/>
      <c r="C7" s="1491"/>
      <c r="D7" s="1491"/>
      <c r="E7" s="1492"/>
      <c r="G7" s="1493" t="s">
        <v>3329</v>
      </c>
      <c r="H7" s="1494"/>
      <c r="I7" s="1494"/>
      <c r="J7" s="1494"/>
      <c r="K7" s="1495"/>
    </row>
    <row r="8" spans="1:14" ht="14.25" thickBot="1" x14ac:dyDescent="0.2">
      <c r="A8" s="116" t="s">
        <v>386</v>
      </c>
      <c r="B8" s="117" t="s">
        <v>405</v>
      </c>
      <c r="C8" s="117" t="s">
        <v>406</v>
      </c>
      <c r="D8" s="114" t="s">
        <v>384</v>
      </c>
      <c r="E8" s="115" t="s">
        <v>394</v>
      </c>
      <c r="F8" s="117"/>
      <c r="G8" s="116" t="s">
        <v>386</v>
      </c>
      <c r="H8" s="117" t="s">
        <v>405</v>
      </c>
      <c r="I8" s="117" t="s">
        <v>406</v>
      </c>
      <c r="J8" s="114" t="s">
        <v>384</v>
      </c>
      <c r="K8" s="115" t="s">
        <v>394</v>
      </c>
    </row>
    <row r="9" spans="1:14" ht="14.25" thickTop="1" x14ac:dyDescent="0.15">
      <c r="A9" s="101" t="s">
        <v>2</v>
      </c>
      <c r="E9" s="90" t="str">
        <f>IF(D9="","",D9)</f>
        <v/>
      </c>
      <c r="G9" s="119" t="s">
        <v>2</v>
      </c>
      <c r="K9" s="90" t="str">
        <f>IF(J9="","",J9)</f>
        <v/>
      </c>
    </row>
    <row r="10" spans="1:14" x14ac:dyDescent="0.15">
      <c r="A10" s="101">
        <v>40660</v>
      </c>
      <c r="B10" t="s">
        <v>144</v>
      </c>
      <c r="C10" t="s">
        <v>762</v>
      </c>
      <c r="D10" s="90">
        <v>100000</v>
      </c>
      <c r="E10" s="90">
        <f>IF(D10="","",D10)</f>
        <v>100000</v>
      </c>
      <c r="G10" s="101">
        <v>40718</v>
      </c>
      <c r="H10" t="s">
        <v>144</v>
      </c>
      <c r="I10" t="s">
        <v>765</v>
      </c>
      <c r="J10" s="90">
        <v>100000</v>
      </c>
      <c r="K10" s="90">
        <f>IF(J10="","",J10)</f>
        <v>100000</v>
      </c>
    </row>
    <row r="11" spans="1:14" x14ac:dyDescent="0.15">
      <c r="A11" s="101">
        <v>40872</v>
      </c>
      <c r="B11" t="s">
        <v>146</v>
      </c>
      <c r="C11" t="s">
        <v>762</v>
      </c>
      <c r="D11" s="90">
        <v>15000</v>
      </c>
      <c r="E11" s="90">
        <f t="shared" ref="E11:E74" si="0">IF(D11="","",D11+E10)</f>
        <v>115000</v>
      </c>
      <c r="K11" s="90" t="str">
        <f t="shared" ref="K11:K68" si="1">IF(J11="","",J11+K10)</f>
        <v/>
      </c>
    </row>
    <row r="12" spans="1:14" x14ac:dyDescent="0.15">
      <c r="A12" s="101">
        <v>40904</v>
      </c>
      <c r="B12" t="s">
        <v>456</v>
      </c>
      <c r="C12" t="s">
        <v>766</v>
      </c>
      <c r="D12" s="90">
        <v>140000</v>
      </c>
      <c r="E12" s="90">
        <f t="shared" si="0"/>
        <v>255000</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41036</v>
      </c>
      <c r="B19" t="s">
        <v>144</v>
      </c>
      <c r="C19" t="s">
        <v>762</v>
      </c>
      <c r="D19" s="90">
        <v>100000</v>
      </c>
      <c r="E19" s="90">
        <f>IF(D19="","",D19)</f>
        <v>100000</v>
      </c>
      <c r="G19" s="101">
        <v>40914</v>
      </c>
      <c r="H19" t="s">
        <v>456</v>
      </c>
      <c r="I19" t="s">
        <v>771</v>
      </c>
      <c r="J19" s="90">
        <v>140000</v>
      </c>
      <c r="K19" s="90">
        <f>IF(J19="","",J19)</f>
        <v>140000</v>
      </c>
    </row>
    <row r="20" spans="1:11" x14ac:dyDescent="0.15">
      <c r="A20" s="101">
        <v>41123</v>
      </c>
      <c r="B20" t="s">
        <v>147</v>
      </c>
      <c r="C20" t="s">
        <v>762</v>
      </c>
      <c r="D20" s="90">
        <v>20000</v>
      </c>
      <c r="E20" s="90">
        <f t="shared" si="0"/>
        <v>120000</v>
      </c>
      <c r="G20" s="101">
        <v>40970</v>
      </c>
      <c r="H20" t="s">
        <v>146</v>
      </c>
      <c r="I20" t="s">
        <v>772</v>
      </c>
      <c r="J20" s="90">
        <v>15000</v>
      </c>
      <c r="K20" s="90">
        <f t="shared" si="1"/>
        <v>155000</v>
      </c>
    </row>
    <row r="21" spans="1:11" x14ac:dyDescent="0.15">
      <c r="E21" s="90" t="str">
        <f t="shared" si="0"/>
        <v/>
      </c>
      <c r="G21" s="101">
        <v>41052</v>
      </c>
      <c r="H21" t="s">
        <v>144</v>
      </c>
      <c r="I21" t="s">
        <v>774</v>
      </c>
      <c r="J21" s="90">
        <v>100000</v>
      </c>
      <c r="K21" s="90">
        <f t="shared" si="1"/>
        <v>255000</v>
      </c>
    </row>
    <row r="22" spans="1:11" x14ac:dyDescent="0.15">
      <c r="E22" s="90" t="str">
        <f t="shared" si="0"/>
        <v/>
      </c>
      <c r="G22" s="101">
        <v>41145</v>
      </c>
      <c r="H22" t="s">
        <v>147</v>
      </c>
      <c r="I22" t="s">
        <v>777</v>
      </c>
      <c r="J22" s="90">
        <v>20000</v>
      </c>
      <c r="K22" s="90">
        <f t="shared" si="1"/>
        <v>275000</v>
      </c>
    </row>
    <row r="23" spans="1:11" x14ac:dyDescent="0.15">
      <c r="E23" s="90" t="str">
        <f t="shared" si="0"/>
        <v/>
      </c>
      <c r="K23" s="90" t="str">
        <f t="shared" si="1"/>
        <v/>
      </c>
    </row>
    <row r="24" spans="1:11" x14ac:dyDescent="0.15">
      <c r="E24" s="90" t="str">
        <f t="shared" si="0"/>
        <v/>
      </c>
      <c r="K24" s="90" t="str">
        <f t="shared" si="1"/>
        <v/>
      </c>
    </row>
    <row r="25" spans="1:11" x14ac:dyDescent="0.15">
      <c r="E25" s="90" t="str">
        <f t="shared" si="0"/>
        <v/>
      </c>
      <c r="K25" s="90" t="str">
        <f t="shared" si="1"/>
        <v/>
      </c>
    </row>
    <row r="26" spans="1:11" ht="14.25" thickBot="1" x14ac:dyDescent="0.2">
      <c r="A26" s="118"/>
      <c r="B26" s="117"/>
      <c r="C26" s="117"/>
      <c r="D26" s="114"/>
      <c r="E26" s="114" t="str">
        <f t="shared" si="0"/>
        <v/>
      </c>
      <c r="F26" s="117"/>
      <c r="G26" s="118"/>
      <c r="H26" s="117"/>
      <c r="I26" s="117"/>
      <c r="J26" s="114"/>
      <c r="K26" s="114" t="str">
        <f t="shared" si="1"/>
        <v/>
      </c>
    </row>
    <row r="27" spans="1:11" ht="14.25" thickTop="1" x14ac:dyDescent="0.15">
      <c r="A27" s="101" t="s">
        <v>492</v>
      </c>
      <c r="E27" s="90" t="str">
        <f t="shared" si="0"/>
        <v/>
      </c>
      <c r="G27" s="101" t="s">
        <v>492</v>
      </c>
      <c r="K27" s="90" t="str">
        <f t="shared" si="1"/>
        <v/>
      </c>
    </row>
    <row r="28" spans="1:11" x14ac:dyDescent="0.15">
      <c r="A28" s="101">
        <v>41324</v>
      </c>
      <c r="B28" t="s">
        <v>77</v>
      </c>
      <c r="C28" t="s">
        <v>790</v>
      </c>
      <c r="D28" s="90">
        <v>1060000</v>
      </c>
      <c r="E28" s="90">
        <f>IF(D28="","",D28)</f>
        <v>1060000</v>
      </c>
      <c r="G28" s="101">
        <v>41340</v>
      </c>
      <c r="H28" t="s">
        <v>729</v>
      </c>
      <c r="I28" t="s">
        <v>792</v>
      </c>
      <c r="J28" s="90">
        <v>1060000</v>
      </c>
      <c r="K28" s="90">
        <f>IF(J28="","",J28)</f>
        <v>1060000</v>
      </c>
    </row>
    <row r="29" spans="1:11" x14ac:dyDescent="0.15">
      <c r="A29" s="101">
        <v>41460</v>
      </c>
      <c r="B29" t="s">
        <v>407</v>
      </c>
      <c r="C29" t="s">
        <v>762</v>
      </c>
      <c r="D29" s="90">
        <v>10000</v>
      </c>
      <c r="E29" s="90">
        <f t="shared" si="0"/>
        <v>1070000</v>
      </c>
      <c r="G29" s="101">
        <v>41493</v>
      </c>
      <c r="H29" t="s">
        <v>407</v>
      </c>
      <c r="I29" t="s">
        <v>811</v>
      </c>
      <c r="J29" s="90">
        <v>10000</v>
      </c>
      <c r="K29" s="90">
        <f t="shared" si="1"/>
        <v>1070000</v>
      </c>
    </row>
    <row r="30" spans="1:11" x14ac:dyDescent="0.15">
      <c r="A30" s="101">
        <v>41493</v>
      </c>
      <c r="B30" t="s">
        <v>456</v>
      </c>
      <c r="C30" t="s">
        <v>812</v>
      </c>
      <c r="D30" s="90">
        <v>39200</v>
      </c>
      <c r="E30" s="90">
        <f t="shared" si="0"/>
        <v>1109200</v>
      </c>
      <c r="G30" s="101">
        <v>41493</v>
      </c>
      <c r="H30" t="s">
        <v>456</v>
      </c>
      <c r="I30" t="s">
        <v>813</v>
      </c>
      <c r="J30" s="90">
        <v>39200</v>
      </c>
      <c r="K30" s="90">
        <f t="shared" si="1"/>
        <v>1109200</v>
      </c>
    </row>
    <row r="31" spans="1:11" x14ac:dyDescent="0.15">
      <c r="A31" s="101">
        <v>41526</v>
      </c>
      <c r="B31" t="s">
        <v>495</v>
      </c>
      <c r="C31" t="s">
        <v>762</v>
      </c>
      <c r="D31" s="90">
        <v>44000</v>
      </c>
      <c r="E31" s="90">
        <f t="shared" si="0"/>
        <v>1153200</v>
      </c>
      <c r="G31" s="101">
        <v>41600</v>
      </c>
      <c r="H31" t="s">
        <v>495</v>
      </c>
      <c r="I31" t="s">
        <v>821</v>
      </c>
      <c r="J31" s="90">
        <v>43580</v>
      </c>
      <c r="K31" s="90">
        <f t="shared" si="1"/>
        <v>1152780</v>
      </c>
    </row>
    <row r="32" spans="1:11" x14ac:dyDescent="0.15">
      <c r="A32" s="101">
        <v>41632</v>
      </c>
      <c r="B32" t="s">
        <v>77</v>
      </c>
      <c r="C32" t="s">
        <v>832</v>
      </c>
      <c r="D32" s="90">
        <v>128200</v>
      </c>
      <c r="E32" s="90">
        <f t="shared" si="0"/>
        <v>1281400</v>
      </c>
      <c r="G32" s="101">
        <v>41600</v>
      </c>
      <c r="H32" t="s">
        <v>495</v>
      </c>
      <c r="I32" t="s">
        <v>822</v>
      </c>
      <c r="J32" s="90">
        <v>420</v>
      </c>
      <c r="K32" s="90">
        <f t="shared" si="1"/>
        <v>1153200</v>
      </c>
    </row>
    <row r="33" spans="1:11" x14ac:dyDescent="0.15">
      <c r="A33" s="101">
        <v>41632</v>
      </c>
      <c r="B33" t="s">
        <v>77</v>
      </c>
      <c r="C33" t="s">
        <v>833</v>
      </c>
      <c r="D33" s="90">
        <v>20000</v>
      </c>
      <c r="E33" s="90">
        <f t="shared" si="0"/>
        <v>1301400</v>
      </c>
      <c r="K33" s="90" t="str">
        <f t="shared" si="1"/>
        <v/>
      </c>
    </row>
    <row r="34" spans="1:11" x14ac:dyDescent="0.15">
      <c r="A34" s="101">
        <v>41632</v>
      </c>
      <c r="B34" t="s">
        <v>77</v>
      </c>
      <c r="C34" t="s">
        <v>834</v>
      </c>
      <c r="D34" s="90">
        <v>40000</v>
      </c>
      <c r="E34" s="90">
        <f t="shared" si="0"/>
        <v>1341400</v>
      </c>
      <c r="K34" s="90" t="str">
        <f t="shared" si="1"/>
        <v/>
      </c>
    </row>
    <row r="35" spans="1:11" x14ac:dyDescent="0.15">
      <c r="E35" s="90" t="str">
        <f t="shared" si="0"/>
        <v/>
      </c>
      <c r="K35" s="90" t="str">
        <f t="shared" si="1"/>
        <v/>
      </c>
    </row>
    <row r="36" spans="1:11" x14ac:dyDescent="0.15">
      <c r="E36" s="90" t="str">
        <f t="shared" si="0"/>
        <v/>
      </c>
      <c r="K36" s="90" t="str">
        <f t="shared" si="1"/>
        <v/>
      </c>
    </row>
    <row r="37" spans="1:11" x14ac:dyDescent="0.15">
      <c r="E37" s="90" t="str">
        <f t="shared" si="0"/>
        <v/>
      </c>
      <c r="K37" s="90" t="str">
        <f t="shared" si="1"/>
        <v/>
      </c>
    </row>
    <row r="38" spans="1:11" ht="14.25" thickBot="1" x14ac:dyDescent="0.2">
      <c r="A38" s="118"/>
      <c r="B38" s="117"/>
      <c r="C38" s="117"/>
      <c r="D38" s="114"/>
      <c r="E38" s="114" t="str">
        <f t="shared" si="0"/>
        <v/>
      </c>
      <c r="F38" s="117"/>
      <c r="G38" s="118"/>
      <c r="H38" s="117"/>
      <c r="I38" s="117"/>
      <c r="J38" s="114"/>
      <c r="K38" s="114" t="str">
        <f t="shared" si="1"/>
        <v/>
      </c>
    </row>
    <row r="39" spans="1:11" ht="14.25" thickTop="1" x14ac:dyDescent="0.15">
      <c r="A39" s="101" t="s">
        <v>522</v>
      </c>
      <c r="E39" s="90" t="str">
        <f t="shared" si="0"/>
        <v/>
      </c>
      <c r="G39" s="101" t="s">
        <v>522</v>
      </c>
      <c r="K39" s="90" t="str">
        <f t="shared" si="1"/>
        <v/>
      </c>
    </row>
    <row r="40" spans="1:11" x14ac:dyDescent="0.15">
      <c r="A40" s="101">
        <v>41771</v>
      </c>
      <c r="B40" t="s">
        <v>142</v>
      </c>
      <c r="C40" t="s">
        <v>854</v>
      </c>
      <c r="D40" s="90">
        <v>10000</v>
      </c>
      <c r="E40" s="90">
        <f>IF(D40="","",D40)</f>
        <v>10000</v>
      </c>
      <c r="G40" s="101">
        <v>41654</v>
      </c>
      <c r="H40" t="s">
        <v>77</v>
      </c>
      <c r="I40" t="s">
        <v>840</v>
      </c>
      <c r="J40" s="90">
        <v>187780</v>
      </c>
      <c r="K40" s="90">
        <f>IF(J40="","",J40)</f>
        <v>187780</v>
      </c>
    </row>
    <row r="41" spans="1:11" x14ac:dyDescent="0.15">
      <c r="A41" s="101">
        <v>41785</v>
      </c>
      <c r="B41" t="s">
        <v>407</v>
      </c>
      <c r="C41" t="s">
        <v>856</v>
      </c>
      <c r="D41" s="90">
        <v>10000</v>
      </c>
      <c r="E41" s="90">
        <f t="shared" si="0"/>
        <v>20000</v>
      </c>
      <c r="G41" s="101">
        <v>41654</v>
      </c>
      <c r="H41" t="s">
        <v>77</v>
      </c>
      <c r="I41" t="s">
        <v>841</v>
      </c>
      <c r="J41" s="90">
        <v>420</v>
      </c>
      <c r="K41" s="90">
        <f t="shared" si="1"/>
        <v>188200</v>
      </c>
    </row>
    <row r="42" spans="1:11" x14ac:dyDescent="0.15">
      <c r="A42" s="101">
        <v>41793</v>
      </c>
      <c r="B42" t="s">
        <v>77</v>
      </c>
      <c r="C42" t="s">
        <v>862</v>
      </c>
      <c r="D42" s="90">
        <v>317800</v>
      </c>
      <c r="E42" s="90">
        <f t="shared" si="0"/>
        <v>337800</v>
      </c>
      <c r="G42" s="101">
        <v>41789</v>
      </c>
      <c r="H42" t="s">
        <v>142</v>
      </c>
      <c r="I42" t="s">
        <v>857</v>
      </c>
      <c r="J42" s="90">
        <v>9784</v>
      </c>
      <c r="K42" s="90">
        <f t="shared" si="1"/>
        <v>197984</v>
      </c>
    </row>
    <row r="43" spans="1:11" x14ac:dyDescent="0.15">
      <c r="E43" s="90" t="str">
        <f t="shared" si="0"/>
        <v/>
      </c>
      <c r="G43" s="101">
        <v>41789</v>
      </c>
      <c r="H43" t="s">
        <v>142</v>
      </c>
      <c r="I43" t="s">
        <v>858</v>
      </c>
      <c r="J43" s="90">
        <v>216</v>
      </c>
      <c r="K43" s="90">
        <f t="shared" si="1"/>
        <v>198200</v>
      </c>
    </row>
    <row r="44" spans="1:11" x14ac:dyDescent="0.15">
      <c r="E44" s="90" t="str">
        <f t="shared" si="0"/>
        <v/>
      </c>
      <c r="G44" s="101">
        <v>41789</v>
      </c>
      <c r="H44" t="s">
        <v>407</v>
      </c>
      <c r="I44" t="s">
        <v>857</v>
      </c>
      <c r="J44" s="90">
        <v>9784</v>
      </c>
      <c r="K44" s="90">
        <f t="shared" si="1"/>
        <v>207984</v>
      </c>
    </row>
    <row r="45" spans="1:11" x14ac:dyDescent="0.15">
      <c r="E45" s="90" t="str">
        <f t="shared" si="0"/>
        <v/>
      </c>
      <c r="G45" s="101">
        <v>41789</v>
      </c>
      <c r="H45" t="s">
        <v>407</v>
      </c>
      <c r="I45" t="s">
        <v>859</v>
      </c>
      <c r="J45" s="90">
        <v>216</v>
      </c>
      <c r="K45" s="90">
        <f t="shared" si="1"/>
        <v>208200</v>
      </c>
    </row>
    <row r="46" spans="1:11" x14ac:dyDescent="0.15">
      <c r="E46" s="90" t="str">
        <f t="shared" si="0"/>
        <v/>
      </c>
      <c r="G46" s="101">
        <v>41810</v>
      </c>
      <c r="H46" t="s">
        <v>77</v>
      </c>
      <c r="I46" t="s">
        <v>863</v>
      </c>
      <c r="J46" s="90">
        <v>317000</v>
      </c>
      <c r="K46" s="90">
        <f t="shared" si="1"/>
        <v>525200</v>
      </c>
    </row>
    <row r="47" spans="1:11" x14ac:dyDescent="0.15">
      <c r="E47" s="90" t="str">
        <f t="shared" si="0"/>
        <v/>
      </c>
      <c r="G47" s="101">
        <v>41820</v>
      </c>
      <c r="H47" t="s">
        <v>77</v>
      </c>
      <c r="I47" t="s">
        <v>863</v>
      </c>
      <c r="J47" s="90">
        <v>800</v>
      </c>
      <c r="K47" s="90">
        <f t="shared" si="1"/>
        <v>526000</v>
      </c>
    </row>
    <row r="48" spans="1:11" x14ac:dyDescent="0.15">
      <c r="E48" s="90" t="str">
        <f t="shared" si="0"/>
        <v/>
      </c>
      <c r="K48" s="90" t="str">
        <f t="shared" si="1"/>
        <v/>
      </c>
    </row>
    <row r="49" spans="1:11" x14ac:dyDescent="0.15">
      <c r="E49" s="90" t="str">
        <f t="shared" si="0"/>
        <v/>
      </c>
      <c r="K49" s="90" t="str">
        <f t="shared" si="1"/>
        <v/>
      </c>
    </row>
    <row r="50" spans="1:11" x14ac:dyDescent="0.15">
      <c r="E50" s="90" t="str">
        <f t="shared" si="0"/>
        <v/>
      </c>
      <c r="K50" s="90" t="str">
        <f t="shared" si="1"/>
        <v/>
      </c>
    </row>
    <row r="51" spans="1:11" x14ac:dyDescent="0.15">
      <c r="E51" s="90" t="str">
        <f t="shared" si="0"/>
        <v/>
      </c>
      <c r="K51" s="90" t="str">
        <f t="shared" si="1"/>
        <v/>
      </c>
    </row>
    <row r="52" spans="1:11" ht="14.25" thickBot="1" x14ac:dyDescent="0.2">
      <c r="A52" s="118"/>
      <c r="B52" s="117"/>
      <c r="C52" s="117"/>
      <c r="D52" s="114"/>
      <c r="E52" s="114" t="str">
        <f t="shared" si="0"/>
        <v/>
      </c>
      <c r="F52" s="117"/>
      <c r="G52" s="118"/>
      <c r="H52" s="117"/>
      <c r="I52" s="117"/>
      <c r="J52" s="114"/>
      <c r="K52" s="114" t="str">
        <f t="shared" si="1"/>
        <v/>
      </c>
    </row>
    <row r="53" spans="1:11" ht="14.25" thickTop="1" x14ac:dyDescent="0.15">
      <c r="A53" s="101" t="s">
        <v>546</v>
      </c>
      <c r="E53" s="90" t="str">
        <f t="shared" si="0"/>
        <v/>
      </c>
      <c r="G53" s="101" t="s">
        <v>546</v>
      </c>
      <c r="K53" s="90" t="str">
        <f t="shared" si="1"/>
        <v/>
      </c>
    </row>
    <row r="54" spans="1:11" x14ac:dyDescent="0.15">
      <c r="A54" s="101">
        <v>42079</v>
      </c>
      <c r="B54" t="s">
        <v>94</v>
      </c>
      <c r="C54" t="s">
        <v>862</v>
      </c>
      <c r="D54" s="90">
        <v>390000</v>
      </c>
      <c r="E54" s="90">
        <f>IF(D54="","",D54)</f>
        <v>390000</v>
      </c>
      <c r="G54" s="101">
        <v>42089</v>
      </c>
      <c r="H54" t="s">
        <v>729</v>
      </c>
      <c r="I54" t="s">
        <v>1511</v>
      </c>
      <c r="J54" s="90">
        <v>25</v>
      </c>
      <c r="K54" s="90">
        <f>IF(J54="","",J54)</f>
        <v>25</v>
      </c>
    </row>
    <row r="55" spans="1:11" x14ac:dyDescent="0.15">
      <c r="A55" s="101">
        <v>42089</v>
      </c>
      <c r="B55" t="s">
        <v>729</v>
      </c>
      <c r="C55" t="s">
        <v>1658</v>
      </c>
      <c r="D55" s="90">
        <v>25</v>
      </c>
      <c r="E55" s="90">
        <f t="shared" si="0"/>
        <v>390025</v>
      </c>
      <c r="G55" s="101">
        <v>42089</v>
      </c>
      <c r="H55" t="s">
        <v>94</v>
      </c>
      <c r="I55" t="s">
        <v>886</v>
      </c>
      <c r="J55" s="90">
        <v>390000</v>
      </c>
      <c r="K55" s="90">
        <f t="shared" si="1"/>
        <v>390025</v>
      </c>
    </row>
    <row r="56" spans="1:11" x14ac:dyDescent="0.15">
      <c r="A56" s="101">
        <v>42193</v>
      </c>
      <c r="B56" t="s">
        <v>717</v>
      </c>
      <c r="C56" t="s">
        <v>1489</v>
      </c>
      <c r="D56" s="90">
        <v>30000</v>
      </c>
      <c r="E56" s="90">
        <f t="shared" si="0"/>
        <v>420025</v>
      </c>
      <c r="G56" s="101">
        <v>42244</v>
      </c>
      <c r="H56" t="s">
        <v>1509</v>
      </c>
      <c r="I56" t="s">
        <v>1508</v>
      </c>
      <c r="J56" s="90">
        <v>50000</v>
      </c>
      <c r="K56" s="90">
        <f t="shared" si="1"/>
        <v>440025</v>
      </c>
    </row>
    <row r="57" spans="1:11" x14ac:dyDescent="0.15">
      <c r="A57" s="101">
        <v>42240</v>
      </c>
      <c r="B57" t="s">
        <v>77</v>
      </c>
      <c r="C57" t="s">
        <v>1507</v>
      </c>
      <c r="D57" s="90">
        <v>50000</v>
      </c>
      <c r="E57" s="90">
        <f t="shared" si="0"/>
        <v>470025</v>
      </c>
      <c r="K57" s="90" t="str">
        <f t="shared" si="1"/>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IF(D62="","",D62+E61)</f>
        <v/>
      </c>
      <c r="F62" s="117"/>
      <c r="G62" s="118"/>
      <c r="H62" s="117"/>
      <c r="I62" s="117"/>
      <c r="J62" s="114"/>
      <c r="K62" s="114" t="str">
        <f>IF(J62="","",J62+K61)</f>
        <v/>
      </c>
    </row>
    <row r="63" spans="1:11" ht="14.25" thickTop="1" x14ac:dyDescent="0.15">
      <c r="A63" s="101" t="s">
        <v>1629</v>
      </c>
      <c r="E63" s="90" t="str">
        <f>IF(D63="","",D63+E62)</f>
        <v/>
      </c>
      <c r="G63" s="101" t="s">
        <v>1629</v>
      </c>
      <c r="K63" s="90" t="str">
        <f>IF(J63="","",J63+K62)</f>
        <v/>
      </c>
    </row>
    <row r="64" spans="1:11" x14ac:dyDescent="0.15">
      <c r="E64" s="90" t="str">
        <f>IF(D64="","",D64)</f>
        <v/>
      </c>
      <c r="G64" s="101">
        <v>42522</v>
      </c>
      <c r="H64" t="s">
        <v>717</v>
      </c>
      <c r="I64" t="s">
        <v>1740</v>
      </c>
      <c r="J64" s="90">
        <v>30000</v>
      </c>
      <c r="K64" s="90">
        <f>IF(J64="","",J64)</f>
        <v>30000</v>
      </c>
    </row>
    <row r="65" spans="1:11" x14ac:dyDescent="0.15">
      <c r="E65" s="90" t="str">
        <f t="shared" si="0"/>
        <v/>
      </c>
      <c r="K65" s="90" t="str">
        <f t="shared" si="1"/>
        <v/>
      </c>
    </row>
    <row r="66" spans="1:11" x14ac:dyDescent="0.15">
      <c r="E66" s="90" t="str">
        <f t="shared" si="0"/>
        <v/>
      </c>
      <c r="K66" s="90" t="str">
        <f t="shared" si="1"/>
        <v/>
      </c>
    </row>
    <row r="67" spans="1:11" x14ac:dyDescent="0.15">
      <c r="E67" s="90" t="str">
        <f t="shared" si="0"/>
        <v/>
      </c>
      <c r="K67" s="90" t="str">
        <f t="shared" si="1"/>
        <v/>
      </c>
    </row>
    <row r="68" spans="1:11" ht="14.25" thickBot="1" x14ac:dyDescent="0.2">
      <c r="A68" s="118"/>
      <c r="B68" s="117"/>
      <c r="C68" s="117"/>
      <c r="D68" s="114"/>
      <c r="E68" s="114" t="str">
        <f t="shared" si="0"/>
        <v/>
      </c>
      <c r="F68" s="117"/>
      <c r="G68" s="118"/>
      <c r="H68" s="117"/>
      <c r="I68" s="117"/>
      <c r="J68" s="114"/>
      <c r="K68" s="114" t="str">
        <f t="shared" si="1"/>
        <v/>
      </c>
    </row>
    <row r="69" spans="1:11" ht="14.25" thickTop="1" x14ac:dyDescent="0.15">
      <c r="A69" s="101" t="s">
        <v>1758</v>
      </c>
      <c r="E69" s="90" t="str">
        <f t="shared" si="0"/>
        <v/>
      </c>
      <c r="K69" s="90" t="str">
        <f t="shared" ref="K69:K112" si="2">IF(J69="","",J69+K68)</f>
        <v/>
      </c>
    </row>
    <row r="70" spans="1:11" x14ac:dyDescent="0.15">
      <c r="A70" s="101">
        <v>42741</v>
      </c>
      <c r="B70" t="s">
        <v>712</v>
      </c>
      <c r="C70" t="s">
        <v>1507</v>
      </c>
      <c r="D70" s="90">
        <v>100000</v>
      </c>
      <c r="E70" s="90">
        <f>IF(D70="","",D70)</f>
        <v>100000</v>
      </c>
      <c r="G70" s="101">
        <v>42759</v>
      </c>
      <c r="H70" t="s">
        <v>712</v>
      </c>
      <c r="I70" t="s">
        <v>1939</v>
      </c>
      <c r="J70" s="90">
        <v>100000</v>
      </c>
      <c r="K70" s="90">
        <f>IF(J70="","",J70)</f>
        <v>100000</v>
      </c>
    </row>
    <row r="71" spans="1:11" x14ac:dyDescent="0.15">
      <c r="A71" s="101">
        <v>42794</v>
      </c>
      <c r="B71" t="s">
        <v>419</v>
      </c>
      <c r="C71" t="s">
        <v>1507</v>
      </c>
      <c r="D71" s="90">
        <v>130000</v>
      </c>
      <c r="E71" s="90">
        <f t="shared" si="0"/>
        <v>230000</v>
      </c>
      <c r="G71" s="101">
        <v>42813</v>
      </c>
      <c r="H71" t="s">
        <v>729</v>
      </c>
      <c r="I71" t="s">
        <v>1950</v>
      </c>
      <c r="J71" s="90">
        <v>400000</v>
      </c>
      <c r="K71" s="90">
        <f>IF(J71="","",J71+K70)</f>
        <v>500000</v>
      </c>
    </row>
    <row r="72" spans="1:11" x14ac:dyDescent="0.15">
      <c r="A72" s="101">
        <v>42825</v>
      </c>
      <c r="B72" t="s">
        <v>729</v>
      </c>
      <c r="C72" t="s">
        <v>1955</v>
      </c>
      <c r="D72" s="90">
        <v>400000</v>
      </c>
      <c r="E72" s="90">
        <f t="shared" si="0"/>
        <v>630000</v>
      </c>
      <c r="G72" s="101">
        <v>42832</v>
      </c>
      <c r="H72" t="s">
        <v>419</v>
      </c>
      <c r="I72" t="s">
        <v>1974</v>
      </c>
      <c r="J72" s="90">
        <v>130000</v>
      </c>
      <c r="K72" s="90">
        <f>IF(J72="","",J72+K71)</f>
        <v>630000</v>
      </c>
    </row>
    <row r="73" spans="1:11" x14ac:dyDescent="0.15">
      <c r="E73" s="90" t="str">
        <f t="shared" si="0"/>
        <v/>
      </c>
      <c r="K73" s="90" t="str">
        <f>IF(J73="","",J73+K72)</f>
        <v/>
      </c>
    </row>
    <row r="74" spans="1:11" x14ac:dyDescent="0.15">
      <c r="E74" s="90" t="str">
        <f t="shared" si="0"/>
        <v/>
      </c>
      <c r="K74" s="90" t="str">
        <f t="shared" si="2"/>
        <v/>
      </c>
    </row>
    <row r="75" spans="1:11" ht="14.25" thickBot="1" x14ac:dyDescent="0.2">
      <c r="A75" s="118"/>
      <c r="B75" s="117"/>
      <c r="C75" s="117"/>
      <c r="D75" s="114"/>
      <c r="E75" s="114" t="str">
        <f>IF(D75="","",D75+E74)</f>
        <v/>
      </c>
      <c r="F75" s="117"/>
      <c r="G75" s="118"/>
      <c r="H75" s="117"/>
      <c r="I75" s="117"/>
      <c r="J75" s="114"/>
      <c r="K75" s="114" t="str">
        <f t="shared" si="2"/>
        <v/>
      </c>
    </row>
    <row r="76" spans="1:11" ht="14.25" thickTop="1" x14ac:dyDescent="0.15">
      <c r="A76" s="101" t="s">
        <v>1759</v>
      </c>
      <c r="E76" s="90" t="str">
        <f>IF(D76="","",D76+E75)</f>
        <v/>
      </c>
      <c r="K76" s="90" t="str">
        <f>IF(J76="","",J76+K75)</f>
        <v/>
      </c>
    </row>
    <row r="77" spans="1:11" x14ac:dyDescent="0.15">
      <c r="A77" s="101">
        <v>43179</v>
      </c>
      <c r="B77" t="s">
        <v>419</v>
      </c>
      <c r="C77" t="s">
        <v>1507</v>
      </c>
      <c r="D77" s="90">
        <v>130000</v>
      </c>
      <c r="E77" s="90">
        <f>IF(D77="","",D77)</f>
        <v>130000</v>
      </c>
      <c r="G77" s="101">
        <v>43181</v>
      </c>
      <c r="H77" t="s">
        <v>419</v>
      </c>
      <c r="I77" t="s">
        <v>2498</v>
      </c>
      <c r="J77" s="90">
        <v>130000</v>
      </c>
      <c r="K77" s="90">
        <f>IF(J77="","",J77)</f>
        <v>130000</v>
      </c>
    </row>
    <row r="78" spans="1:11" x14ac:dyDescent="0.15">
      <c r="E78" s="90" t="str">
        <f>IF(D78="","",D78+E77)</f>
        <v/>
      </c>
      <c r="K78" s="90" t="str">
        <f>IF(J78="","",J78+K77)</f>
        <v/>
      </c>
    </row>
    <row r="79" spans="1:11" ht="14.25" thickBot="1" x14ac:dyDescent="0.2">
      <c r="A79" s="118"/>
      <c r="B79" s="117"/>
      <c r="C79" s="117"/>
      <c r="D79" s="114"/>
      <c r="E79" s="114" t="str">
        <f>IF(D79="","",D79+E78)</f>
        <v/>
      </c>
      <c r="F79" s="117"/>
      <c r="G79" s="118"/>
      <c r="H79" s="117"/>
      <c r="I79" s="117"/>
      <c r="J79" s="114"/>
      <c r="K79" s="114" t="str">
        <f>IF(J79="","",J79+K78)</f>
        <v/>
      </c>
    </row>
    <row r="80" spans="1:11" ht="14.25" thickTop="1" x14ac:dyDescent="0.15">
      <c r="A80" s="101" t="s">
        <v>3038</v>
      </c>
      <c r="E80" s="90" t="str">
        <f>IF(D80="","",D80+E79)</f>
        <v/>
      </c>
      <c r="K80" s="90" t="str">
        <f>IF(J80="","",J80+K79)</f>
        <v/>
      </c>
    </row>
    <row r="81" spans="1:11" x14ac:dyDescent="0.15">
      <c r="A81" s="101">
        <v>43488</v>
      </c>
      <c r="B81" t="s">
        <v>2767</v>
      </c>
      <c r="C81" t="s">
        <v>391</v>
      </c>
      <c r="D81" s="90">
        <v>68400</v>
      </c>
      <c r="E81" s="90">
        <f>IF(D81="","",D81)</f>
        <v>68400</v>
      </c>
      <c r="G81" s="101">
        <v>43490</v>
      </c>
      <c r="H81" t="s">
        <v>2767</v>
      </c>
      <c r="I81" t="s">
        <v>2768</v>
      </c>
      <c r="J81" s="90">
        <v>68400</v>
      </c>
      <c r="K81" s="90">
        <f>IF(J81="","",J81)</f>
        <v>68400</v>
      </c>
    </row>
    <row r="82" spans="1:11" x14ac:dyDescent="0.15">
      <c r="A82" s="101">
        <v>43488</v>
      </c>
      <c r="D82" s="90">
        <v>68400</v>
      </c>
      <c r="E82" s="90">
        <f>IF(D82="","",D82+E81)</f>
        <v>136800</v>
      </c>
      <c r="G82" s="101">
        <v>43490</v>
      </c>
      <c r="J82" s="90">
        <v>68400</v>
      </c>
      <c r="K82" s="90">
        <f t="shared" si="2"/>
        <v>136800</v>
      </c>
    </row>
    <row r="83" spans="1:11" x14ac:dyDescent="0.15">
      <c r="A83" s="101">
        <v>43532</v>
      </c>
      <c r="B83" t="s">
        <v>2969</v>
      </c>
      <c r="D83" s="90">
        <v>130000</v>
      </c>
      <c r="E83" s="90">
        <f t="shared" ref="E83:E109" si="3">IF(D83="","",D83+E82)</f>
        <v>266800</v>
      </c>
      <c r="G83" s="101">
        <v>43551</v>
      </c>
      <c r="J83" s="90">
        <v>130000</v>
      </c>
      <c r="K83" s="90">
        <f t="shared" si="2"/>
        <v>266800</v>
      </c>
    </row>
    <row r="84" spans="1:11" x14ac:dyDescent="0.15">
      <c r="A84" s="101">
        <v>43550</v>
      </c>
      <c r="B84" t="s">
        <v>2964</v>
      </c>
      <c r="D84" s="90">
        <v>400000</v>
      </c>
      <c r="E84" s="90">
        <f t="shared" si="3"/>
        <v>666800</v>
      </c>
      <c r="G84" s="101">
        <v>43552</v>
      </c>
      <c r="I84" s="855"/>
      <c r="J84" s="90">
        <v>400000</v>
      </c>
      <c r="K84" s="90">
        <f t="shared" si="2"/>
        <v>666800</v>
      </c>
    </row>
    <row r="85" spans="1:11" x14ac:dyDescent="0.15">
      <c r="A85" s="101">
        <v>43671</v>
      </c>
      <c r="B85" t="s">
        <v>2977</v>
      </c>
      <c r="C85" t="s">
        <v>2995</v>
      </c>
      <c r="D85" s="90">
        <v>36000</v>
      </c>
      <c r="E85" s="90">
        <f t="shared" si="3"/>
        <v>702800</v>
      </c>
      <c r="G85" s="101">
        <v>43706</v>
      </c>
      <c r="H85" t="s">
        <v>729</v>
      </c>
      <c r="J85" s="90">
        <v>36000</v>
      </c>
      <c r="K85" s="90">
        <f t="shared" si="2"/>
        <v>702800</v>
      </c>
    </row>
    <row r="86" spans="1:11" x14ac:dyDescent="0.15">
      <c r="A86" s="101">
        <v>43766</v>
      </c>
      <c r="B86" t="s">
        <v>142</v>
      </c>
      <c r="C86" t="s">
        <v>2999</v>
      </c>
      <c r="D86" s="90">
        <v>130000</v>
      </c>
      <c r="E86" s="90">
        <f t="shared" si="3"/>
        <v>832800</v>
      </c>
      <c r="G86" s="101">
        <v>43769</v>
      </c>
      <c r="H86" t="s">
        <v>729</v>
      </c>
      <c r="J86" s="90">
        <v>130000</v>
      </c>
      <c r="K86" s="90">
        <f t="shared" si="2"/>
        <v>832800</v>
      </c>
    </row>
    <row r="87" spans="1:11" x14ac:dyDescent="0.15">
      <c r="A87" s="101">
        <v>43819</v>
      </c>
      <c r="D87" s="90">
        <v>47400</v>
      </c>
      <c r="E87" s="90">
        <f t="shared" si="3"/>
        <v>880200</v>
      </c>
      <c r="G87" s="101">
        <v>43879</v>
      </c>
      <c r="J87" s="90">
        <v>62000</v>
      </c>
      <c r="K87" s="90">
        <f t="shared" si="2"/>
        <v>894800</v>
      </c>
    </row>
    <row r="88" spans="1:11" x14ac:dyDescent="0.15">
      <c r="A88" s="101">
        <v>43879</v>
      </c>
      <c r="D88" s="90">
        <v>62000</v>
      </c>
      <c r="E88" s="90">
        <f t="shared" si="3"/>
        <v>942200</v>
      </c>
      <c r="K88" s="90" t="str">
        <f t="shared" si="2"/>
        <v/>
      </c>
    </row>
    <row r="89" spans="1:11" ht="14.25" thickBot="1" x14ac:dyDescent="0.2">
      <c r="A89" s="118"/>
      <c r="B89" s="117"/>
      <c r="C89" s="117"/>
      <c r="D89" s="114"/>
      <c r="E89" s="114"/>
      <c r="F89" s="117"/>
      <c r="G89" s="118"/>
      <c r="H89" s="117"/>
      <c r="I89" s="117"/>
      <c r="J89" s="114"/>
      <c r="K89" s="114" t="str">
        <f t="shared" si="2"/>
        <v/>
      </c>
    </row>
    <row r="90" spans="1:11" ht="14.25" thickTop="1" x14ac:dyDescent="0.15">
      <c r="A90" s="101" t="s">
        <v>2896</v>
      </c>
      <c r="E90" s="90" t="str">
        <f t="shared" si="3"/>
        <v/>
      </c>
      <c r="K90" s="90" t="str">
        <f t="shared" si="2"/>
        <v/>
      </c>
    </row>
    <row r="91" spans="1:11" ht="14.25" thickBot="1" x14ac:dyDescent="0.2">
      <c r="A91" s="118"/>
      <c r="B91" s="117"/>
      <c r="C91" s="117"/>
      <c r="D91" s="114"/>
      <c r="E91" s="114" t="str">
        <f>IF(D91="","",D91)</f>
        <v/>
      </c>
      <c r="F91" s="117"/>
      <c r="G91" s="118"/>
      <c r="H91" s="117"/>
      <c r="I91" s="117"/>
      <c r="J91" s="114"/>
      <c r="K91" s="114" t="str">
        <f>IF(J91="","",J91)</f>
        <v/>
      </c>
    </row>
    <row r="92" spans="1:11" ht="14.25" thickTop="1" x14ac:dyDescent="0.15">
      <c r="A92" s="101" t="s">
        <v>2898</v>
      </c>
      <c r="E92" s="90" t="str">
        <f t="shared" si="3"/>
        <v/>
      </c>
      <c r="K92" s="90" t="str">
        <f t="shared" si="2"/>
        <v/>
      </c>
    </row>
    <row r="93" spans="1:11" x14ac:dyDescent="0.15">
      <c r="A93" s="101">
        <v>44356</v>
      </c>
      <c r="B93" t="s">
        <v>3331</v>
      </c>
      <c r="C93" t="s">
        <v>3332</v>
      </c>
      <c r="D93" s="90">
        <v>430000</v>
      </c>
      <c r="E93" s="90">
        <f>IF(D93="","",D93)</f>
        <v>430000</v>
      </c>
      <c r="G93" s="101">
        <v>44354</v>
      </c>
      <c r="H93" t="s">
        <v>3331</v>
      </c>
      <c r="I93" t="s">
        <v>3333</v>
      </c>
      <c r="J93" s="90">
        <v>430000</v>
      </c>
      <c r="K93" s="90">
        <f>IF(J93="","",J93)</f>
        <v>430000</v>
      </c>
    </row>
    <row r="94" spans="1:11" x14ac:dyDescent="0.15">
      <c r="A94" s="101">
        <v>44398</v>
      </c>
      <c r="B94" t="s">
        <v>409</v>
      </c>
      <c r="C94" t="s">
        <v>3318</v>
      </c>
      <c r="D94" s="90">
        <v>10000</v>
      </c>
      <c r="E94" s="90">
        <f t="shared" si="3"/>
        <v>440000</v>
      </c>
      <c r="G94" s="101">
        <v>44354</v>
      </c>
      <c r="H94" t="s">
        <v>77</v>
      </c>
      <c r="I94" t="s">
        <v>3317</v>
      </c>
      <c r="J94" s="90">
        <v>47400</v>
      </c>
      <c r="K94" s="90">
        <f>IF(J94="","",J94+K93)</f>
        <v>477400</v>
      </c>
    </row>
    <row r="95" spans="1:11" x14ac:dyDescent="0.15">
      <c r="A95" s="101">
        <v>44620</v>
      </c>
      <c r="B95" t="s">
        <v>3331</v>
      </c>
      <c r="C95" t="s">
        <v>3332</v>
      </c>
      <c r="D95" s="90">
        <v>125000</v>
      </c>
      <c r="E95" s="90">
        <f t="shared" si="3"/>
        <v>565000</v>
      </c>
      <c r="G95" s="101">
        <v>44424</v>
      </c>
      <c r="H95" t="s">
        <v>409</v>
      </c>
      <c r="I95" t="s">
        <v>3319</v>
      </c>
      <c r="J95" s="90">
        <v>10000</v>
      </c>
      <c r="K95" s="90">
        <f t="shared" si="2"/>
        <v>487400</v>
      </c>
    </row>
    <row r="96" spans="1:11" x14ac:dyDescent="0.15">
      <c r="A96" s="101">
        <v>44621</v>
      </c>
      <c r="B96" t="s">
        <v>142</v>
      </c>
      <c r="C96" t="s">
        <v>3318</v>
      </c>
      <c r="D96" s="90">
        <v>10000</v>
      </c>
      <c r="E96" s="113">
        <f t="shared" si="3"/>
        <v>575000</v>
      </c>
      <c r="F96" s="2"/>
      <c r="G96" s="101">
        <v>44620</v>
      </c>
      <c r="H96" t="s">
        <v>3334</v>
      </c>
      <c r="I96" t="s">
        <v>3333</v>
      </c>
      <c r="J96" s="90">
        <v>125000</v>
      </c>
      <c r="K96" s="113">
        <f t="shared" si="2"/>
        <v>612400</v>
      </c>
    </row>
    <row r="97" spans="1:11" x14ac:dyDescent="0.15">
      <c r="A97" s="101">
        <v>44633</v>
      </c>
      <c r="C97" t="s">
        <v>3321</v>
      </c>
      <c r="D97" s="90">
        <v>24000</v>
      </c>
      <c r="E97" s="90">
        <f t="shared" si="3"/>
        <v>599000</v>
      </c>
      <c r="G97" s="101">
        <v>44643</v>
      </c>
      <c r="H97" t="s">
        <v>409</v>
      </c>
      <c r="I97" t="s">
        <v>3323</v>
      </c>
      <c r="J97" s="90">
        <v>24000</v>
      </c>
      <c r="K97" s="113">
        <f t="shared" si="2"/>
        <v>636400</v>
      </c>
    </row>
    <row r="98" spans="1:11" x14ac:dyDescent="0.15">
      <c r="A98" s="120">
        <v>44637</v>
      </c>
      <c r="B98" s="2" t="s">
        <v>142</v>
      </c>
      <c r="C98" s="2" t="s">
        <v>3318</v>
      </c>
      <c r="D98" s="113">
        <v>10000</v>
      </c>
      <c r="E98" s="113">
        <f t="shared" si="3"/>
        <v>609000</v>
      </c>
      <c r="F98" s="2"/>
      <c r="G98" s="120">
        <v>44643</v>
      </c>
      <c r="H98" s="2" t="s">
        <v>142</v>
      </c>
      <c r="I98" s="2" t="s">
        <v>3324</v>
      </c>
      <c r="J98" s="113">
        <v>10000</v>
      </c>
      <c r="K98" s="113">
        <f t="shared" si="2"/>
        <v>646400</v>
      </c>
    </row>
    <row r="99" spans="1:11" ht="14.25" thickBot="1" x14ac:dyDescent="0.2">
      <c r="A99" s="118"/>
      <c r="B99" s="117"/>
      <c r="C99" s="117"/>
      <c r="D99" s="114"/>
      <c r="E99" s="114" t="str">
        <f t="shared" si="3"/>
        <v/>
      </c>
      <c r="F99" s="117"/>
      <c r="G99" s="118">
        <v>44651</v>
      </c>
      <c r="H99" s="117" t="s">
        <v>3335</v>
      </c>
      <c r="I99" s="117" t="s">
        <v>3336</v>
      </c>
      <c r="J99" s="114">
        <v>10000</v>
      </c>
      <c r="K99" s="114">
        <f t="shared" si="2"/>
        <v>656400</v>
      </c>
    </row>
    <row r="100" spans="1:11" ht="14.25" thickTop="1" x14ac:dyDescent="0.15">
      <c r="A100" s="101" t="s">
        <v>3337</v>
      </c>
      <c r="E100" s="90" t="str">
        <f t="shared" si="3"/>
        <v/>
      </c>
      <c r="K100" s="90" t="str">
        <f t="shared" si="2"/>
        <v/>
      </c>
    </row>
    <row r="101" spans="1:11" x14ac:dyDescent="0.15">
      <c r="A101" s="101">
        <v>44698</v>
      </c>
      <c r="B101" t="s">
        <v>1488</v>
      </c>
      <c r="D101" s="90">
        <v>100000</v>
      </c>
      <c r="E101" s="90">
        <f>IF(D101="","",D101)</f>
        <v>100000</v>
      </c>
      <c r="G101" s="101">
        <v>44722</v>
      </c>
      <c r="H101" t="s">
        <v>1488</v>
      </c>
      <c r="J101" s="90">
        <v>100000</v>
      </c>
      <c r="K101" s="90">
        <f>IF(J101="","",J101)</f>
        <v>100000</v>
      </c>
    </row>
    <row r="102" spans="1:11" x14ac:dyDescent="0.15">
      <c r="A102" s="101">
        <v>44732</v>
      </c>
      <c r="B102" t="s">
        <v>3214</v>
      </c>
      <c r="C102" t="s">
        <v>3490</v>
      </c>
      <c r="D102" s="90">
        <v>10000</v>
      </c>
      <c r="E102" s="90">
        <f t="shared" si="3"/>
        <v>110000</v>
      </c>
      <c r="G102" s="101">
        <v>44748</v>
      </c>
      <c r="H102" t="s">
        <v>3214</v>
      </c>
      <c r="I102" t="s">
        <v>3491</v>
      </c>
      <c r="J102" s="90">
        <v>10000</v>
      </c>
      <c r="K102" s="90">
        <f t="shared" si="2"/>
        <v>110000</v>
      </c>
    </row>
    <row r="103" spans="1:11" x14ac:dyDescent="0.15">
      <c r="A103" s="101">
        <v>44924</v>
      </c>
      <c r="B103" t="s">
        <v>1509</v>
      </c>
      <c r="C103" t="s">
        <v>3492</v>
      </c>
      <c r="D103" s="90">
        <v>30000</v>
      </c>
      <c r="E103" s="90">
        <f t="shared" si="3"/>
        <v>140000</v>
      </c>
      <c r="G103" s="101">
        <v>44936</v>
      </c>
      <c r="H103" t="s">
        <v>1509</v>
      </c>
      <c r="I103" t="s">
        <v>3493</v>
      </c>
      <c r="J103" s="90">
        <v>30000</v>
      </c>
      <c r="K103" s="90">
        <f t="shared" si="2"/>
        <v>140000</v>
      </c>
    </row>
    <row r="104" spans="1:11" x14ac:dyDescent="0.15">
      <c r="A104" s="101">
        <v>44970</v>
      </c>
      <c r="B104" t="s">
        <v>3463</v>
      </c>
      <c r="C104" t="s">
        <v>3494</v>
      </c>
      <c r="D104" s="90">
        <v>10000</v>
      </c>
      <c r="E104" s="90">
        <f t="shared" si="3"/>
        <v>150000</v>
      </c>
      <c r="G104" s="101">
        <v>44981</v>
      </c>
      <c r="H104" t="s">
        <v>548</v>
      </c>
      <c r="I104" t="s">
        <v>3495</v>
      </c>
      <c r="J104" s="90">
        <v>10000</v>
      </c>
      <c r="K104" s="90">
        <f t="shared" si="2"/>
        <v>150000</v>
      </c>
    </row>
    <row r="105" spans="1:11" ht="14.25" thickBot="1" x14ac:dyDescent="0.2">
      <c r="A105" s="118"/>
      <c r="B105" s="117"/>
      <c r="C105" s="117"/>
      <c r="D105" s="114"/>
      <c r="E105" s="114" t="str">
        <f t="shared" si="3"/>
        <v/>
      </c>
      <c r="F105" s="117"/>
      <c r="G105" s="118"/>
      <c r="H105" s="117"/>
      <c r="I105" s="117"/>
      <c r="J105" s="114"/>
      <c r="K105" s="114" t="str">
        <f t="shared" si="2"/>
        <v/>
      </c>
    </row>
    <row r="106" spans="1:11" ht="14.25" thickTop="1" x14ac:dyDescent="0.15">
      <c r="A106" s="101" t="s">
        <v>3531</v>
      </c>
      <c r="E106" s="90" t="str">
        <f t="shared" si="3"/>
        <v/>
      </c>
      <c r="K106" s="90" t="str">
        <f t="shared" si="2"/>
        <v/>
      </c>
    </row>
    <row r="107" spans="1:11" x14ac:dyDescent="0.15">
      <c r="A107" s="101">
        <v>45106</v>
      </c>
      <c r="B107" t="s">
        <v>3214</v>
      </c>
      <c r="C107" t="s">
        <v>3490</v>
      </c>
      <c r="D107" s="90">
        <v>10000</v>
      </c>
      <c r="E107" s="90">
        <f>IF(D107="","",D107)</f>
        <v>10000</v>
      </c>
      <c r="G107" s="101">
        <v>45110</v>
      </c>
      <c r="H107" t="s">
        <v>3214</v>
      </c>
      <c r="I107" t="s">
        <v>3659</v>
      </c>
      <c r="J107" s="90">
        <v>10000</v>
      </c>
      <c r="K107" s="90">
        <f>IF(J107="","",J107)</f>
        <v>10000</v>
      </c>
    </row>
    <row r="108" spans="1:11" x14ac:dyDescent="0.15">
      <c r="A108" s="101">
        <v>45265</v>
      </c>
      <c r="B108" t="s">
        <v>2614</v>
      </c>
      <c r="C108" t="s">
        <v>3490</v>
      </c>
      <c r="D108" s="90">
        <v>10000</v>
      </c>
      <c r="E108" s="90">
        <f t="shared" si="3"/>
        <v>20000</v>
      </c>
      <c r="G108" s="101">
        <v>45274</v>
      </c>
      <c r="H108" t="s">
        <v>2614</v>
      </c>
      <c r="I108" t="s">
        <v>3654</v>
      </c>
      <c r="J108" s="90">
        <v>10000</v>
      </c>
      <c r="K108" s="90">
        <f t="shared" si="2"/>
        <v>20000</v>
      </c>
    </row>
    <row r="109" spans="1:11" x14ac:dyDescent="0.15">
      <c r="A109" s="101">
        <v>45338</v>
      </c>
      <c r="B109" t="s">
        <v>3463</v>
      </c>
      <c r="C109" t="s">
        <v>3490</v>
      </c>
      <c r="D109" s="90">
        <v>10000</v>
      </c>
      <c r="E109" s="90">
        <f t="shared" si="3"/>
        <v>30000</v>
      </c>
      <c r="G109" s="101">
        <v>45342</v>
      </c>
      <c r="H109" t="s">
        <v>3463</v>
      </c>
      <c r="I109" t="s">
        <v>3659</v>
      </c>
      <c r="J109" s="90">
        <v>10000</v>
      </c>
      <c r="K109" s="90">
        <f t="shared" si="2"/>
        <v>30000</v>
      </c>
    </row>
    <row r="110" spans="1:11" x14ac:dyDescent="0.15">
      <c r="A110" s="101">
        <v>45343</v>
      </c>
      <c r="B110" t="s">
        <v>3468</v>
      </c>
      <c r="C110" t="s">
        <v>3660</v>
      </c>
      <c r="D110" s="90">
        <v>5000</v>
      </c>
      <c r="E110" s="90">
        <f>IF(D110="","",D110+E109)</f>
        <v>35000</v>
      </c>
      <c r="K110" s="90" t="str">
        <f t="shared" si="2"/>
        <v/>
      </c>
    </row>
    <row r="111" spans="1:11" ht="14.25" thickBot="1" x14ac:dyDescent="0.2">
      <c r="A111" s="118"/>
      <c r="B111" s="117"/>
      <c r="C111" s="117"/>
      <c r="D111" s="114"/>
      <c r="E111" s="114" t="str">
        <f t="shared" ref="E111:E112" si="4">IF(D111="","",D111+E110)</f>
        <v/>
      </c>
      <c r="F111" s="117"/>
      <c r="G111" s="118"/>
      <c r="H111" s="117"/>
      <c r="I111" s="117"/>
      <c r="J111" s="114"/>
      <c r="K111" s="114" t="str">
        <f t="shared" si="2"/>
        <v/>
      </c>
    </row>
    <row r="112" spans="1:11" ht="14.25" thickTop="1" x14ac:dyDescent="0.15">
      <c r="A112" s="101" t="s">
        <v>3675</v>
      </c>
      <c r="E112" s="90" t="str">
        <f t="shared" si="4"/>
        <v/>
      </c>
      <c r="K112" s="90" t="str">
        <f t="shared" si="2"/>
        <v/>
      </c>
    </row>
    <row r="113" spans="1:11" x14ac:dyDescent="0.15">
      <c r="A113" s="101">
        <v>45446</v>
      </c>
      <c r="B113" t="s">
        <v>2614</v>
      </c>
      <c r="D113" s="90">
        <v>40000</v>
      </c>
      <c r="E113" s="90">
        <v>40000</v>
      </c>
      <c r="K113" s="90" t="str">
        <f t="shared" ref="K113:K126" si="5">IF(J113="","",J113+K112)</f>
        <v/>
      </c>
    </row>
    <row r="114" spans="1:11" x14ac:dyDescent="0.15">
      <c r="E114" s="90" t="str">
        <f t="shared" ref="E114:E126" si="6">IF(D114="","",D114+E113)</f>
        <v/>
      </c>
      <c r="G114" s="101">
        <v>45453</v>
      </c>
      <c r="H114" t="s">
        <v>409</v>
      </c>
      <c r="J114" s="90">
        <v>40000</v>
      </c>
      <c r="K114" s="90">
        <v>40000</v>
      </c>
    </row>
    <row r="115" spans="1:11" x14ac:dyDescent="0.15">
      <c r="E115" s="90" t="str">
        <f t="shared" si="6"/>
        <v/>
      </c>
      <c r="G115" s="101">
        <v>45545</v>
      </c>
      <c r="H115" t="s">
        <v>694</v>
      </c>
      <c r="J115" s="90">
        <v>5000</v>
      </c>
      <c r="K115" s="90">
        <f t="shared" si="5"/>
        <v>45000</v>
      </c>
    </row>
    <row r="116" spans="1:11" x14ac:dyDescent="0.15">
      <c r="E116" s="90" t="str">
        <f t="shared" si="6"/>
        <v/>
      </c>
      <c r="K116" s="90" t="str">
        <f t="shared" si="5"/>
        <v/>
      </c>
    </row>
    <row r="117" spans="1:11" x14ac:dyDescent="0.15">
      <c r="E117" s="90" t="str">
        <f t="shared" si="6"/>
        <v/>
      </c>
      <c r="K117" s="90" t="str">
        <f t="shared" si="5"/>
        <v/>
      </c>
    </row>
    <row r="118" spans="1:11" x14ac:dyDescent="0.15">
      <c r="E118" s="90" t="str">
        <f t="shared" si="6"/>
        <v/>
      </c>
      <c r="K118" s="90" t="str">
        <f t="shared" si="5"/>
        <v/>
      </c>
    </row>
    <row r="119" spans="1:11" x14ac:dyDescent="0.15">
      <c r="E119" s="90" t="str">
        <f t="shared" si="6"/>
        <v/>
      </c>
      <c r="K119" s="90" t="str">
        <f t="shared" si="5"/>
        <v/>
      </c>
    </row>
    <row r="120" spans="1:11" x14ac:dyDescent="0.15">
      <c r="E120" s="90" t="str">
        <f t="shared" si="6"/>
        <v/>
      </c>
      <c r="K120" s="90" t="str">
        <f t="shared" si="5"/>
        <v/>
      </c>
    </row>
    <row r="121" spans="1:11" x14ac:dyDescent="0.15">
      <c r="E121" s="90" t="str">
        <f t="shared" si="6"/>
        <v/>
      </c>
      <c r="K121" s="90" t="str">
        <f t="shared" si="5"/>
        <v/>
      </c>
    </row>
    <row r="122" spans="1:11" x14ac:dyDescent="0.15">
      <c r="E122" s="90" t="str">
        <f t="shared" si="6"/>
        <v/>
      </c>
      <c r="K122" s="90" t="str">
        <f t="shared" si="5"/>
        <v/>
      </c>
    </row>
    <row r="123" spans="1:11" x14ac:dyDescent="0.15">
      <c r="E123" s="90" t="str">
        <f t="shared" si="6"/>
        <v/>
      </c>
      <c r="K123" s="90" t="str">
        <f t="shared" si="5"/>
        <v/>
      </c>
    </row>
    <row r="124" spans="1:11" x14ac:dyDescent="0.15">
      <c r="E124" s="90" t="str">
        <f t="shared" si="6"/>
        <v/>
      </c>
      <c r="K124" s="90" t="str">
        <f t="shared" si="5"/>
        <v/>
      </c>
    </row>
    <row r="125" spans="1:11" x14ac:dyDescent="0.15">
      <c r="E125" s="90" t="str">
        <f t="shared" si="6"/>
        <v/>
      </c>
      <c r="K125" s="90" t="str">
        <f t="shared" si="5"/>
        <v/>
      </c>
    </row>
    <row r="126" spans="1:11" x14ac:dyDescent="0.15">
      <c r="E126" s="90" t="str">
        <f t="shared" si="6"/>
        <v/>
      </c>
      <c r="K126" s="90" t="str">
        <f t="shared" si="5"/>
        <v/>
      </c>
    </row>
    <row r="127" spans="1:11" x14ac:dyDescent="0.15">
      <c r="E127" s="90" t="str">
        <f t="shared" ref="E127:E190" si="7">IF(D127="","",D127+E126)</f>
        <v/>
      </c>
      <c r="K127" s="90" t="str">
        <f t="shared" ref="K127:K190" si="8">IF(J127="","",J127+K126)</f>
        <v/>
      </c>
    </row>
    <row r="128" spans="1: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si="7"/>
        <v/>
      </c>
      <c r="K157" s="90" t="str">
        <f t="shared" si="8"/>
        <v/>
      </c>
    </row>
    <row r="158" spans="5:11" x14ac:dyDescent="0.15">
      <c r="E158" s="90" t="str">
        <f t="shared" si="7"/>
        <v/>
      </c>
      <c r="K158" s="90" t="str">
        <f t="shared" si="8"/>
        <v/>
      </c>
    </row>
    <row r="159" spans="5:11" x14ac:dyDescent="0.15">
      <c r="E159" s="90" t="str">
        <f t="shared" si="7"/>
        <v/>
      </c>
      <c r="K159" s="90" t="str">
        <f t="shared" si="8"/>
        <v/>
      </c>
    </row>
    <row r="160" spans="5: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ref="E191:E254" si="9">IF(D191="","",D191+E190)</f>
        <v/>
      </c>
      <c r="K191" s="90" t="str">
        <f t="shared" ref="K191:K254" si="10">IF(J191="","",J191+K190)</f>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ref="E255:E318" si="11">IF(D255="","",D255+E254)</f>
        <v/>
      </c>
      <c r="K255" s="90" t="str">
        <f t="shared" ref="K255:K318" si="12">IF(J255="","",J255+K254)</f>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si="11"/>
        <v/>
      </c>
      <c r="K285" s="90" t="str">
        <f t="shared" si="12"/>
        <v/>
      </c>
    </row>
    <row r="286" spans="5:11" x14ac:dyDescent="0.15">
      <c r="E286" s="90" t="str">
        <f t="shared" si="11"/>
        <v/>
      </c>
      <c r="K286" s="90" t="str">
        <f t="shared" si="12"/>
        <v/>
      </c>
    </row>
    <row r="287" spans="5:11" x14ac:dyDescent="0.15">
      <c r="E287" s="90" t="str">
        <f t="shared" si="11"/>
        <v/>
      </c>
      <c r="K287" s="90" t="str">
        <f t="shared" si="12"/>
        <v/>
      </c>
    </row>
    <row r="288" spans="5:11" x14ac:dyDescent="0.15">
      <c r="E288" s="90" t="str">
        <f t="shared" si="11"/>
        <v/>
      </c>
      <c r="K288" s="90" t="str">
        <f t="shared" si="12"/>
        <v/>
      </c>
    </row>
    <row r="289" spans="5:11" x14ac:dyDescent="0.15">
      <c r="E289" s="90" t="str">
        <f t="shared" si="11"/>
        <v/>
      </c>
      <c r="K289" s="90" t="str">
        <f t="shared" si="12"/>
        <v/>
      </c>
    </row>
    <row r="290" spans="5:11" x14ac:dyDescent="0.15">
      <c r="E290" s="90" t="str">
        <f t="shared" si="11"/>
        <v/>
      </c>
      <c r="K290" s="90" t="str">
        <f t="shared" si="12"/>
        <v/>
      </c>
    </row>
    <row r="291" spans="5:11" x14ac:dyDescent="0.15">
      <c r="E291" s="90" t="str">
        <f t="shared" si="11"/>
        <v/>
      </c>
      <c r="K291" s="90" t="str">
        <f t="shared" si="12"/>
        <v/>
      </c>
    </row>
    <row r="292" spans="5:11" x14ac:dyDescent="0.15">
      <c r="E292" s="90" t="str">
        <f t="shared" si="11"/>
        <v/>
      </c>
      <c r="K292" s="90" t="str">
        <f t="shared" si="12"/>
        <v/>
      </c>
    </row>
    <row r="293" spans="5:11" x14ac:dyDescent="0.15">
      <c r="E293" s="90" t="str">
        <f t="shared" si="11"/>
        <v/>
      </c>
      <c r="K293" s="90" t="str">
        <f t="shared" si="12"/>
        <v/>
      </c>
    </row>
    <row r="294" spans="5:11" x14ac:dyDescent="0.15">
      <c r="E294" s="90" t="str">
        <f t="shared" si="11"/>
        <v/>
      </c>
      <c r="K294" s="90" t="str">
        <f t="shared" si="12"/>
        <v/>
      </c>
    </row>
    <row r="295" spans="5:11" x14ac:dyDescent="0.15">
      <c r="E295" s="90" t="str">
        <f t="shared" si="11"/>
        <v/>
      </c>
      <c r="K295" s="90" t="str">
        <f t="shared" si="12"/>
        <v/>
      </c>
    </row>
    <row r="296" spans="5:11" x14ac:dyDescent="0.15">
      <c r="E296" s="90" t="str">
        <f t="shared" si="11"/>
        <v/>
      </c>
      <c r="K296" s="90" t="str">
        <f t="shared" si="12"/>
        <v/>
      </c>
    </row>
    <row r="297" spans="5:11" x14ac:dyDescent="0.15">
      <c r="E297" s="90" t="str">
        <f t="shared" si="11"/>
        <v/>
      </c>
      <c r="K297" s="90" t="str">
        <f t="shared" si="12"/>
        <v/>
      </c>
    </row>
    <row r="298" spans="5:11" x14ac:dyDescent="0.15">
      <c r="E298" s="90" t="str">
        <f t="shared" si="11"/>
        <v/>
      </c>
      <c r="K298" s="90" t="str">
        <f t="shared" si="12"/>
        <v/>
      </c>
    </row>
    <row r="299" spans="5:11" x14ac:dyDescent="0.15">
      <c r="E299" s="90" t="str">
        <f t="shared" si="11"/>
        <v/>
      </c>
      <c r="K299" s="90" t="str">
        <f t="shared" si="12"/>
        <v/>
      </c>
    </row>
    <row r="300" spans="5:11" x14ac:dyDescent="0.15">
      <c r="E300" s="90" t="str">
        <f t="shared" si="11"/>
        <v/>
      </c>
      <c r="K300" s="90" t="str">
        <f t="shared" si="12"/>
        <v/>
      </c>
    </row>
    <row r="301" spans="5:11" x14ac:dyDescent="0.15">
      <c r="E301" s="90" t="str">
        <f t="shared" si="11"/>
        <v/>
      </c>
      <c r="K301" s="90" t="str">
        <f t="shared" si="12"/>
        <v/>
      </c>
    </row>
    <row r="302" spans="5:11" x14ac:dyDescent="0.15">
      <c r="E302" s="90" t="str">
        <f t="shared" si="11"/>
        <v/>
      </c>
      <c r="K302" s="90" t="str">
        <f t="shared" si="12"/>
        <v/>
      </c>
    </row>
    <row r="303" spans="5:11" x14ac:dyDescent="0.15">
      <c r="E303" s="90" t="str">
        <f t="shared" si="11"/>
        <v/>
      </c>
      <c r="K303" s="90" t="str">
        <f t="shared" si="12"/>
        <v/>
      </c>
    </row>
    <row r="304" spans="5:11" x14ac:dyDescent="0.15">
      <c r="E304" s="90" t="str">
        <f t="shared" si="11"/>
        <v/>
      </c>
      <c r="K304" s="90" t="str">
        <f t="shared" si="12"/>
        <v/>
      </c>
    </row>
    <row r="305" spans="5:11" x14ac:dyDescent="0.15">
      <c r="E305" s="90" t="str">
        <f t="shared" si="11"/>
        <v/>
      </c>
      <c r="K305" s="90" t="str">
        <f t="shared" si="12"/>
        <v/>
      </c>
    </row>
    <row r="306" spans="5:11" x14ac:dyDescent="0.15">
      <c r="E306" s="90" t="str">
        <f t="shared" si="11"/>
        <v/>
      </c>
      <c r="K306" s="90" t="str">
        <f t="shared" si="12"/>
        <v/>
      </c>
    </row>
    <row r="307" spans="5:11" x14ac:dyDescent="0.15">
      <c r="E307" s="90" t="str">
        <f t="shared" si="11"/>
        <v/>
      </c>
      <c r="K307" s="90" t="str">
        <f t="shared" si="12"/>
        <v/>
      </c>
    </row>
    <row r="308" spans="5:11" x14ac:dyDescent="0.15">
      <c r="E308" s="90" t="str">
        <f t="shared" si="11"/>
        <v/>
      </c>
      <c r="K308" s="90" t="str">
        <f t="shared" si="12"/>
        <v/>
      </c>
    </row>
    <row r="309" spans="5:11" x14ac:dyDescent="0.15">
      <c r="E309" s="90" t="str">
        <f t="shared" si="11"/>
        <v/>
      </c>
      <c r="K309" s="90" t="str">
        <f t="shared" si="12"/>
        <v/>
      </c>
    </row>
    <row r="310" spans="5:11" x14ac:dyDescent="0.15">
      <c r="E310" s="90" t="str">
        <f t="shared" si="11"/>
        <v/>
      </c>
      <c r="K310" s="90" t="str">
        <f t="shared" si="12"/>
        <v/>
      </c>
    </row>
    <row r="311" spans="5:11" x14ac:dyDescent="0.15">
      <c r="E311" s="90" t="str">
        <f t="shared" si="11"/>
        <v/>
      </c>
      <c r="K311" s="90" t="str">
        <f t="shared" si="12"/>
        <v/>
      </c>
    </row>
    <row r="312" spans="5:11" x14ac:dyDescent="0.15">
      <c r="E312" s="90" t="str">
        <f t="shared" si="11"/>
        <v/>
      </c>
      <c r="K312" s="90" t="str">
        <f t="shared" si="12"/>
        <v/>
      </c>
    </row>
    <row r="313" spans="5:11" x14ac:dyDescent="0.15">
      <c r="E313" s="90" t="str">
        <f t="shared" si="11"/>
        <v/>
      </c>
      <c r="K313" s="90" t="str">
        <f t="shared" si="12"/>
        <v/>
      </c>
    </row>
    <row r="314" spans="5:11" x14ac:dyDescent="0.15">
      <c r="E314" s="90" t="str">
        <f t="shared" si="11"/>
        <v/>
      </c>
      <c r="K314" s="90" t="str">
        <f t="shared" si="12"/>
        <v/>
      </c>
    </row>
    <row r="315" spans="5:11" x14ac:dyDescent="0.15">
      <c r="E315" s="90" t="str">
        <f t="shared" si="11"/>
        <v/>
      </c>
      <c r="K315" s="90" t="str">
        <f t="shared" si="12"/>
        <v/>
      </c>
    </row>
    <row r="316" spans="5:11" x14ac:dyDescent="0.15">
      <c r="E316" s="90" t="str">
        <f t="shared" si="11"/>
        <v/>
      </c>
      <c r="K316" s="90" t="str">
        <f t="shared" si="12"/>
        <v/>
      </c>
    </row>
    <row r="317" spans="5:11" x14ac:dyDescent="0.15">
      <c r="E317" s="90" t="str">
        <f t="shared" si="11"/>
        <v/>
      </c>
      <c r="K317" s="90" t="str">
        <f t="shared" si="12"/>
        <v/>
      </c>
    </row>
    <row r="318" spans="5:11" x14ac:dyDescent="0.15">
      <c r="E318" s="90" t="str">
        <f t="shared" si="11"/>
        <v/>
      </c>
      <c r="K318" s="90" t="str">
        <f t="shared" si="12"/>
        <v/>
      </c>
    </row>
    <row r="319" spans="5:11" x14ac:dyDescent="0.15">
      <c r="E319" s="90" t="str">
        <f t="shared" ref="E319:E378" si="13">IF(D319="","",D319+E318)</f>
        <v/>
      </c>
      <c r="K319" s="90" t="str">
        <f t="shared" ref="K319:K382" si="14">IF(J319="","",J319+K318)</f>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E345" s="90" t="str">
        <f t="shared" si="13"/>
        <v/>
      </c>
      <c r="K345" s="90" t="str">
        <f t="shared" si="14"/>
        <v/>
      </c>
    </row>
    <row r="346" spans="5:11" x14ac:dyDescent="0.15">
      <c r="E346" s="90" t="str">
        <f t="shared" si="13"/>
        <v/>
      </c>
      <c r="K346" s="90" t="str">
        <f t="shared" si="14"/>
        <v/>
      </c>
    </row>
    <row r="347" spans="5:11" x14ac:dyDescent="0.15">
      <c r="E347" s="90" t="str">
        <f t="shared" si="13"/>
        <v/>
      </c>
      <c r="K347" s="90" t="str">
        <f t="shared" si="14"/>
        <v/>
      </c>
    </row>
    <row r="348" spans="5:11" x14ac:dyDescent="0.15">
      <c r="E348" s="90" t="str">
        <f t="shared" si="13"/>
        <v/>
      </c>
      <c r="K348" s="90" t="str">
        <f t="shared" si="14"/>
        <v/>
      </c>
    </row>
    <row r="349" spans="5:11" x14ac:dyDescent="0.15">
      <c r="E349" s="90" t="str">
        <f t="shared" si="13"/>
        <v/>
      </c>
      <c r="K349" s="90" t="str">
        <f t="shared" si="14"/>
        <v/>
      </c>
    </row>
    <row r="350" spans="5:11" x14ac:dyDescent="0.15">
      <c r="E350" s="90" t="str">
        <f t="shared" si="13"/>
        <v/>
      </c>
      <c r="K350" s="90" t="str">
        <f t="shared" si="14"/>
        <v/>
      </c>
    </row>
    <row r="351" spans="5:11" x14ac:dyDescent="0.15">
      <c r="E351" s="90" t="str">
        <f t="shared" si="13"/>
        <v/>
      </c>
      <c r="K351" s="90" t="str">
        <f t="shared" si="14"/>
        <v/>
      </c>
    </row>
    <row r="352" spans="5:11" x14ac:dyDescent="0.15">
      <c r="E352" s="90" t="str">
        <f t="shared" si="13"/>
        <v/>
      </c>
      <c r="K352" s="90" t="str">
        <f t="shared" si="14"/>
        <v/>
      </c>
    </row>
    <row r="353" spans="5:11" x14ac:dyDescent="0.15">
      <c r="E353" s="90" t="str">
        <f t="shared" si="13"/>
        <v/>
      </c>
      <c r="K353" s="90" t="str">
        <f t="shared" si="14"/>
        <v/>
      </c>
    </row>
    <row r="354" spans="5:11" x14ac:dyDescent="0.15">
      <c r="E354" s="90" t="str">
        <f t="shared" si="13"/>
        <v/>
      </c>
      <c r="K354" s="90" t="str">
        <f t="shared" si="14"/>
        <v/>
      </c>
    </row>
    <row r="355" spans="5:11" x14ac:dyDescent="0.15">
      <c r="E355" s="90" t="str">
        <f t="shared" si="13"/>
        <v/>
      </c>
      <c r="K355" s="90" t="str">
        <f t="shared" si="14"/>
        <v/>
      </c>
    </row>
    <row r="356" spans="5:11" x14ac:dyDescent="0.15">
      <c r="E356" s="90" t="str">
        <f t="shared" si="13"/>
        <v/>
      </c>
      <c r="K356" s="90" t="str">
        <f t="shared" si="14"/>
        <v/>
      </c>
    </row>
    <row r="357" spans="5:11" x14ac:dyDescent="0.15">
      <c r="E357" s="90" t="str">
        <f t="shared" si="13"/>
        <v/>
      </c>
      <c r="K357" s="90" t="str">
        <f t="shared" si="14"/>
        <v/>
      </c>
    </row>
    <row r="358" spans="5:11" x14ac:dyDescent="0.15">
      <c r="E358" s="90" t="str">
        <f t="shared" si="13"/>
        <v/>
      </c>
      <c r="K358" s="90" t="str">
        <f t="shared" si="14"/>
        <v/>
      </c>
    </row>
    <row r="359" spans="5:11" x14ac:dyDescent="0.15">
      <c r="E359" s="90" t="str">
        <f t="shared" si="13"/>
        <v/>
      </c>
      <c r="K359" s="90" t="str">
        <f t="shared" si="14"/>
        <v/>
      </c>
    </row>
    <row r="360" spans="5:11" x14ac:dyDescent="0.15">
      <c r="E360" s="90" t="str">
        <f t="shared" si="13"/>
        <v/>
      </c>
      <c r="K360" s="90" t="str">
        <f t="shared" si="14"/>
        <v/>
      </c>
    </row>
    <row r="361" spans="5:11" x14ac:dyDescent="0.15">
      <c r="E361" s="90" t="str">
        <f t="shared" si="13"/>
        <v/>
      </c>
      <c r="K361" s="90" t="str">
        <f t="shared" si="14"/>
        <v/>
      </c>
    </row>
    <row r="362" spans="5:11" x14ac:dyDescent="0.15">
      <c r="E362" s="90" t="str">
        <f t="shared" si="13"/>
        <v/>
      </c>
      <c r="K362" s="90" t="str">
        <f t="shared" si="14"/>
        <v/>
      </c>
    </row>
    <row r="363" spans="5:11" x14ac:dyDescent="0.15">
      <c r="E363" s="90" t="str">
        <f t="shared" si="13"/>
        <v/>
      </c>
      <c r="K363" s="90" t="str">
        <f t="shared" si="14"/>
        <v/>
      </c>
    </row>
    <row r="364" spans="5:11" x14ac:dyDescent="0.15">
      <c r="E364" s="90" t="str">
        <f t="shared" si="13"/>
        <v/>
      </c>
      <c r="K364" s="90" t="str">
        <f t="shared" si="14"/>
        <v/>
      </c>
    </row>
    <row r="365" spans="5:11" x14ac:dyDescent="0.15">
      <c r="E365" s="90" t="str">
        <f t="shared" si="13"/>
        <v/>
      </c>
      <c r="K365" s="90" t="str">
        <f t="shared" si="14"/>
        <v/>
      </c>
    </row>
    <row r="366" spans="5:11" x14ac:dyDescent="0.15">
      <c r="E366" s="90" t="str">
        <f t="shared" si="13"/>
        <v/>
      </c>
      <c r="K366" s="90" t="str">
        <f t="shared" si="14"/>
        <v/>
      </c>
    </row>
    <row r="367" spans="5:11" x14ac:dyDescent="0.15">
      <c r="E367" s="90" t="str">
        <f t="shared" si="13"/>
        <v/>
      </c>
      <c r="K367" s="90" t="str">
        <f t="shared" si="14"/>
        <v/>
      </c>
    </row>
    <row r="368" spans="5:11" x14ac:dyDescent="0.15">
      <c r="E368" s="90" t="str">
        <f t="shared" si="13"/>
        <v/>
      </c>
      <c r="K368" s="90" t="str">
        <f t="shared" si="14"/>
        <v/>
      </c>
    </row>
    <row r="369" spans="5:11" x14ac:dyDescent="0.15">
      <c r="E369" s="90" t="str">
        <f t="shared" si="13"/>
        <v/>
      </c>
      <c r="K369" s="90" t="str">
        <f t="shared" si="14"/>
        <v/>
      </c>
    </row>
    <row r="370" spans="5:11" x14ac:dyDescent="0.15">
      <c r="E370" s="90" t="str">
        <f t="shared" si="13"/>
        <v/>
      </c>
      <c r="K370" s="90" t="str">
        <f t="shared" si="14"/>
        <v/>
      </c>
    </row>
    <row r="371" spans="5:11" x14ac:dyDescent="0.15">
      <c r="E371" s="90" t="str">
        <f t="shared" si="13"/>
        <v/>
      </c>
      <c r="K371" s="90" t="str">
        <f t="shared" si="14"/>
        <v/>
      </c>
    </row>
    <row r="372" spans="5:11" x14ac:dyDescent="0.15">
      <c r="E372" s="90" t="str">
        <f t="shared" si="13"/>
        <v/>
      </c>
      <c r="K372" s="90" t="str">
        <f t="shared" si="14"/>
        <v/>
      </c>
    </row>
    <row r="373" spans="5:11" x14ac:dyDescent="0.15">
      <c r="E373" s="90" t="str">
        <f t="shared" si="13"/>
        <v/>
      </c>
      <c r="K373" s="90" t="str">
        <f t="shared" si="14"/>
        <v/>
      </c>
    </row>
    <row r="374" spans="5:11" x14ac:dyDescent="0.15">
      <c r="E374" s="90" t="str">
        <f t="shared" si="13"/>
        <v/>
      </c>
      <c r="K374" s="90" t="str">
        <f t="shared" si="14"/>
        <v/>
      </c>
    </row>
    <row r="375" spans="5:11" x14ac:dyDescent="0.15">
      <c r="E375" s="90" t="str">
        <f t="shared" si="13"/>
        <v/>
      </c>
      <c r="K375" s="90" t="str">
        <f t="shared" si="14"/>
        <v/>
      </c>
    </row>
    <row r="376" spans="5:11" x14ac:dyDescent="0.15">
      <c r="E376" s="90" t="str">
        <f t="shared" si="13"/>
        <v/>
      </c>
      <c r="K376" s="90" t="str">
        <f t="shared" si="14"/>
        <v/>
      </c>
    </row>
    <row r="377" spans="5:11" x14ac:dyDescent="0.15">
      <c r="E377" s="90" t="str">
        <f t="shared" si="13"/>
        <v/>
      </c>
      <c r="K377" s="90" t="str">
        <f t="shared" si="14"/>
        <v/>
      </c>
    </row>
    <row r="378" spans="5:11" x14ac:dyDescent="0.15">
      <c r="E378" s="90" t="str">
        <f t="shared" si="13"/>
        <v/>
      </c>
      <c r="K378" s="90" t="str">
        <f t="shared" si="14"/>
        <v/>
      </c>
    </row>
    <row r="379" spans="5:11" x14ac:dyDescent="0.15">
      <c r="K379" s="90" t="str">
        <f t="shared" si="14"/>
        <v/>
      </c>
    </row>
    <row r="380" spans="5:11" x14ac:dyDescent="0.15">
      <c r="K380" s="90" t="str">
        <f t="shared" si="14"/>
        <v/>
      </c>
    </row>
    <row r="381" spans="5:11" x14ac:dyDescent="0.15">
      <c r="K381" s="90" t="str">
        <f t="shared" si="14"/>
        <v/>
      </c>
    </row>
    <row r="382" spans="5:11" x14ac:dyDescent="0.15">
      <c r="K382" s="90" t="str">
        <f t="shared" si="14"/>
        <v/>
      </c>
    </row>
    <row r="383" spans="5:11" x14ac:dyDescent="0.15">
      <c r="K383" s="90" t="str">
        <f t="shared" ref="K383:K446" si="15">IF(J383="","",J383+K382)</f>
        <v/>
      </c>
    </row>
    <row r="384" spans="5: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si="15"/>
        <v/>
      </c>
    </row>
    <row r="414" spans="11:11" x14ac:dyDescent="0.15">
      <c r="K414" s="90" t="str">
        <f t="shared" si="15"/>
        <v/>
      </c>
    </row>
    <row r="415" spans="11:11" x14ac:dyDescent="0.15">
      <c r="K415" s="90" t="str">
        <f t="shared" si="15"/>
        <v/>
      </c>
    </row>
    <row r="416" spans="11:11" x14ac:dyDescent="0.15">
      <c r="K416" s="90" t="str">
        <f t="shared" si="15"/>
        <v/>
      </c>
    </row>
    <row r="417" spans="11:11" x14ac:dyDescent="0.15">
      <c r="K417" s="90" t="str">
        <f t="shared" si="15"/>
        <v/>
      </c>
    </row>
    <row r="418" spans="11:11" x14ac:dyDescent="0.15">
      <c r="K418" s="90" t="str">
        <f t="shared" si="15"/>
        <v/>
      </c>
    </row>
    <row r="419" spans="11:11" x14ac:dyDescent="0.15">
      <c r="K419" s="90" t="str">
        <f t="shared" si="15"/>
        <v/>
      </c>
    </row>
    <row r="420" spans="11:11" x14ac:dyDescent="0.15">
      <c r="K420" s="90" t="str">
        <f t="shared" si="15"/>
        <v/>
      </c>
    </row>
    <row r="421" spans="11:11" x14ac:dyDescent="0.15">
      <c r="K421" s="90" t="str">
        <f t="shared" si="15"/>
        <v/>
      </c>
    </row>
    <row r="422" spans="11:11" x14ac:dyDescent="0.15">
      <c r="K422" s="90" t="str">
        <f t="shared" si="15"/>
        <v/>
      </c>
    </row>
    <row r="423" spans="11:11" x14ac:dyDescent="0.15">
      <c r="K423" s="90" t="str">
        <f t="shared" si="15"/>
        <v/>
      </c>
    </row>
    <row r="424" spans="11:11" x14ac:dyDescent="0.15">
      <c r="K424" s="90" t="str">
        <f t="shared" si="15"/>
        <v/>
      </c>
    </row>
    <row r="425" spans="11:11" x14ac:dyDescent="0.15">
      <c r="K425" s="90" t="str">
        <f t="shared" si="15"/>
        <v/>
      </c>
    </row>
    <row r="426" spans="11:11" x14ac:dyDescent="0.15">
      <c r="K426" s="90" t="str">
        <f t="shared" si="15"/>
        <v/>
      </c>
    </row>
    <row r="427" spans="11:11" x14ac:dyDescent="0.15">
      <c r="K427" s="90" t="str">
        <f t="shared" si="15"/>
        <v/>
      </c>
    </row>
    <row r="428" spans="11:11" x14ac:dyDescent="0.15">
      <c r="K428" s="90" t="str">
        <f t="shared" si="15"/>
        <v/>
      </c>
    </row>
    <row r="429" spans="11:11" x14ac:dyDescent="0.15">
      <c r="K429" s="90" t="str">
        <f t="shared" si="15"/>
        <v/>
      </c>
    </row>
    <row r="430" spans="11:11" x14ac:dyDescent="0.15">
      <c r="K430" s="90" t="str">
        <f t="shared" si="15"/>
        <v/>
      </c>
    </row>
    <row r="431" spans="11:11" x14ac:dyDescent="0.15">
      <c r="K431" s="90" t="str">
        <f t="shared" si="15"/>
        <v/>
      </c>
    </row>
    <row r="432" spans="11:11" x14ac:dyDescent="0.15">
      <c r="K432" s="90" t="str">
        <f t="shared" si="15"/>
        <v/>
      </c>
    </row>
    <row r="433" spans="11:11" x14ac:dyDescent="0.15">
      <c r="K433" s="90" t="str">
        <f t="shared" si="15"/>
        <v/>
      </c>
    </row>
    <row r="434" spans="11:11" x14ac:dyDescent="0.15">
      <c r="K434" s="90" t="str">
        <f t="shared" si="15"/>
        <v/>
      </c>
    </row>
    <row r="435" spans="11:11" x14ac:dyDescent="0.15">
      <c r="K435" s="90" t="str">
        <f t="shared" si="15"/>
        <v/>
      </c>
    </row>
    <row r="436" spans="11:11" x14ac:dyDescent="0.15">
      <c r="K436" s="90" t="str">
        <f t="shared" si="15"/>
        <v/>
      </c>
    </row>
    <row r="437" spans="11:11" x14ac:dyDescent="0.15">
      <c r="K437" s="90" t="str">
        <f t="shared" si="15"/>
        <v/>
      </c>
    </row>
    <row r="438" spans="11:11" x14ac:dyDescent="0.15">
      <c r="K438" s="90" t="str">
        <f t="shared" si="15"/>
        <v/>
      </c>
    </row>
    <row r="439" spans="11:11" x14ac:dyDescent="0.15">
      <c r="K439" s="90" t="str">
        <f t="shared" si="15"/>
        <v/>
      </c>
    </row>
    <row r="440" spans="11:11" x14ac:dyDescent="0.15">
      <c r="K440" s="90" t="str">
        <f t="shared" si="15"/>
        <v/>
      </c>
    </row>
    <row r="441" spans="11:11" x14ac:dyDescent="0.15">
      <c r="K441" s="90" t="str">
        <f t="shared" si="15"/>
        <v/>
      </c>
    </row>
    <row r="442" spans="11:11" x14ac:dyDescent="0.15">
      <c r="K442" s="90" t="str">
        <f t="shared" si="15"/>
        <v/>
      </c>
    </row>
    <row r="443" spans="11:11" x14ac:dyDescent="0.15">
      <c r="K443" s="90" t="str">
        <f t="shared" si="15"/>
        <v/>
      </c>
    </row>
    <row r="444" spans="11:11" x14ac:dyDescent="0.15">
      <c r="K444" s="90" t="str">
        <f t="shared" si="15"/>
        <v/>
      </c>
    </row>
    <row r="445" spans="11:11" x14ac:dyDescent="0.15">
      <c r="K445" s="90" t="str">
        <f t="shared" si="15"/>
        <v/>
      </c>
    </row>
    <row r="446" spans="11:11" x14ac:dyDescent="0.15">
      <c r="K446" s="90" t="str">
        <f t="shared" si="15"/>
        <v/>
      </c>
    </row>
    <row r="447" spans="11:11" x14ac:dyDescent="0.15">
      <c r="K447" s="90" t="str">
        <f t="shared" ref="K447:K458" si="16">IF(J447="","",J447+K446)</f>
        <v/>
      </c>
    </row>
    <row r="448" spans="11:11" x14ac:dyDescent="0.15">
      <c r="K448" s="90" t="str">
        <f t="shared" si="16"/>
        <v/>
      </c>
    </row>
    <row r="449" spans="11:11" x14ac:dyDescent="0.15">
      <c r="K449" s="90" t="str">
        <f t="shared" si="16"/>
        <v/>
      </c>
    </row>
    <row r="450" spans="11:11" x14ac:dyDescent="0.15">
      <c r="K450" s="90" t="str">
        <f t="shared" si="16"/>
        <v/>
      </c>
    </row>
    <row r="451" spans="11:11" x14ac:dyDescent="0.15">
      <c r="K451" s="90" t="str">
        <f t="shared" si="16"/>
        <v/>
      </c>
    </row>
    <row r="452" spans="11:11" x14ac:dyDescent="0.15">
      <c r="K452" s="90" t="str">
        <f t="shared" si="16"/>
        <v/>
      </c>
    </row>
    <row r="453" spans="11:11" x14ac:dyDescent="0.15">
      <c r="K453" s="90" t="str">
        <f t="shared" si="16"/>
        <v/>
      </c>
    </row>
    <row r="454" spans="11:11" x14ac:dyDescent="0.15">
      <c r="K454" s="90" t="str">
        <f t="shared" si="16"/>
        <v/>
      </c>
    </row>
    <row r="455" spans="11:11" x14ac:dyDescent="0.15">
      <c r="K455" s="90" t="str">
        <f t="shared" si="16"/>
        <v/>
      </c>
    </row>
    <row r="456" spans="11:11" x14ac:dyDescent="0.15">
      <c r="K456" s="90" t="str">
        <f t="shared" si="16"/>
        <v/>
      </c>
    </row>
    <row r="457" spans="11:11" x14ac:dyDescent="0.15">
      <c r="K457" s="90" t="str">
        <f t="shared" si="16"/>
        <v/>
      </c>
    </row>
    <row r="458" spans="11:11" x14ac:dyDescent="0.15">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3" sqref="E8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hidden="1" customWidth="1"/>
    <col min="7" max="7" width="12.5" style="101" hidden="1" customWidth="1"/>
    <col min="8" max="8" width="12.5" hidden="1" customWidth="1"/>
    <col min="9" max="9" width="64.375" hidden="1" customWidth="1"/>
    <col min="10" max="11" width="10.75" style="90" hidden="1" customWidth="1"/>
    <col min="13" max="14" width="9" customWidth="1"/>
  </cols>
  <sheetData>
    <row r="1" spans="1:11" x14ac:dyDescent="0.15">
      <c r="A1"/>
      <c r="B1" s="565" t="s">
        <v>2444</v>
      </c>
      <c r="C1" s="723"/>
      <c r="D1" s="565" t="s">
        <v>2436</v>
      </c>
      <c r="E1"/>
      <c r="G1" s="565" t="s">
        <v>2436</v>
      </c>
      <c r="J1"/>
      <c r="K1"/>
    </row>
    <row r="2" spans="1:11" ht="14.25" x14ac:dyDescent="0.15">
      <c r="A2" s="725" t="s">
        <v>2442</v>
      </c>
      <c r="B2" s="726">
        <v>84</v>
      </c>
      <c r="C2" s="754" t="s">
        <v>2465</v>
      </c>
      <c r="D2" s="652">
        <v>161</v>
      </c>
      <c r="E2" s="651" t="s">
        <v>390</v>
      </c>
      <c r="G2" s="652">
        <v>151</v>
      </c>
      <c r="H2" s="651" t="s">
        <v>391</v>
      </c>
      <c r="J2"/>
      <c r="K2"/>
    </row>
    <row r="3" spans="1:11" x14ac:dyDescent="0.15">
      <c r="A3" s="725"/>
      <c r="B3" s="726"/>
      <c r="C3" s="723"/>
      <c r="D3" s="2"/>
      <c r="E3"/>
      <c r="G3" s="652">
        <v>251</v>
      </c>
      <c r="H3" s="651" t="s">
        <v>2455</v>
      </c>
      <c r="J3"/>
      <c r="K3"/>
    </row>
    <row r="5" spans="1:11" x14ac:dyDescent="0.15">
      <c r="A5" s="1496" t="s">
        <v>390</v>
      </c>
      <c r="B5" s="1497"/>
      <c r="C5" s="1497"/>
      <c r="D5" s="1497"/>
      <c r="E5" s="1498"/>
      <c r="G5" s="1496" t="s">
        <v>769</v>
      </c>
      <c r="H5" s="1497"/>
      <c r="I5" s="1497"/>
      <c r="J5" s="1497"/>
      <c r="K5" s="1498"/>
    </row>
    <row r="6" spans="1:11"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1" ht="14.25" thickTop="1" x14ac:dyDescent="0.15">
      <c r="A7" s="101" t="s">
        <v>2</v>
      </c>
      <c r="E7" s="90" t="str">
        <f>IF(D7="","",D7)</f>
        <v/>
      </c>
      <c r="G7" s="119" t="s">
        <v>2</v>
      </c>
      <c r="K7" s="90" t="str">
        <f>IF(J7="","",J7)</f>
        <v/>
      </c>
    </row>
    <row r="8" spans="1:11" x14ac:dyDescent="0.15">
      <c r="A8" s="101">
        <v>40771</v>
      </c>
      <c r="B8" t="s">
        <v>740</v>
      </c>
      <c r="C8" t="s">
        <v>784</v>
      </c>
      <c r="D8" s="90">
        <v>1323</v>
      </c>
      <c r="E8" s="90">
        <f>IF(D8="","",D8)</f>
        <v>1323</v>
      </c>
      <c r="K8" s="90" t="str">
        <f>IF(J8="","",J8)</f>
        <v/>
      </c>
    </row>
    <row r="9" spans="1:11" x14ac:dyDescent="0.15">
      <c r="A9" s="101">
        <v>40595</v>
      </c>
      <c r="B9" t="s">
        <v>740</v>
      </c>
      <c r="C9" t="s">
        <v>764</v>
      </c>
      <c r="D9" s="90">
        <v>619</v>
      </c>
      <c r="E9" s="90">
        <f t="shared" ref="E9:E14" si="0">IF(D9="","",D9+E8)</f>
        <v>1942</v>
      </c>
      <c r="K9" s="90" t="str">
        <f t="shared" ref="K9:K71" si="1">IF(J9="","",J9+K8)</f>
        <v/>
      </c>
    </row>
    <row r="10" spans="1:11" x14ac:dyDescent="0.15">
      <c r="A10" s="101">
        <v>40777</v>
      </c>
      <c r="B10" t="s">
        <v>740</v>
      </c>
      <c r="C10" t="s">
        <v>764</v>
      </c>
      <c r="D10" s="90">
        <v>426</v>
      </c>
      <c r="E10" s="90">
        <f t="shared" si="0"/>
        <v>2368</v>
      </c>
      <c r="K10" s="90" t="str">
        <f t="shared" si="1"/>
        <v/>
      </c>
    </row>
    <row r="11" spans="1:11" x14ac:dyDescent="0.15">
      <c r="E11" s="90" t="str">
        <f t="shared" si="0"/>
        <v/>
      </c>
      <c r="K11" s="90" t="str">
        <f t="shared" si="1"/>
        <v/>
      </c>
    </row>
    <row r="12" spans="1:11" x14ac:dyDescent="0.15">
      <c r="E12" s="90" t="str">
        <f t="shared" si="0"/>
        <v/>
      </c>
      <c r="K12" s="90" t="str">
        <f t="shared" si="1"/>
        <v/>
      </c>
    </row>
    <row r="13" spans="1:11" ht="14.25" thickBot="1" x14ac:dyDescent="0.2">
      <c r="A13" s="118"/>
      <c r="B13" s="117"/>
      <c r="C13" s="117"/>
      <c r="D13" s="114"/>
      <c r="E13" s="114" t="str">
        <f t="shared" si="0"/>
        <v/>
      </c>
      <c r="F13" s="117"/>
      <c r="G13" s="118"/>
      <c r="H13" s="117"/>
      <c r="I13" s="117"/>
      <c r="J13" s="114"/>
      <c r="K13" s="114" t="str">
        <f t="shared" si="1"/>
        <v/>
      </c>
    </row>
    <row r="14" spans="1:11" ht="14.25" thickTop="1" x14ac:dyDescent="0.15">
      <c r="A14" s="101" t="s">
        <v>468</v>
      </c>
      <c r="E14" s="90" t="str">
        <f t="shared" si="0"/>
        <v/>
      </c>
      <c r="G14" s="101" t="s">
        <v>468</v>
      </c>
      <c r="K14" s="90" t="str">
        <f t="shared" si="1"/>
        <v/>
      </c>
    </row>
    <row r="15" spans="1:11" x14ac:dyDescent="0.15">
      <c r="A15" s="101">
        <v>40959</v>
      </c>
      <c r="B15" t="s">
        <v>740</v>
      </c>
      <c r="C15" t="s">
        <v>764</v>
      </c>
      <c r="D15" s="90">
        <v>485</v>
      </c>
      <c r="E15" s="90">
        <f>IF(D15="","",D15)</f>
        <v>485</v>
      </c>
      <c r="K15" s="90" t="str">
        <f t="shared" si="1"/>
        <v/>
      </c>
    </row>
    <row r="16" spans="1:11" x14ac:dyDescent="0.15">
      <c r="A16" s="101">
        <v>41141</v>
      </c>
      <c r="B16" t="s">
        <v>740</v>
      </c>
      <c r="C16" t="s">
        <v>764</v>
      </c>
      <c r="D16" s="90">
        <v>545</v>
      </c>
      <c r="E16" s="90">
        <f>IF(D16="","",D16+E15)</f>
        <v>1030</v>
      </c>
      <c r="K16" s="90" t="str">
        <f t="shared" si="1"/>
        <v/>
      </c>
    </row>
    <row r="17" spans="1:11" x14ac:dyDescent="0.15">
      <c r="E17" s="90" t="str">
        <f>IF(D17="","",D17+E16)</f>
        <v/>
      </c>
      <c r="K17" s="90" t="str">
        <f t="shared" si="1"/>
        <v/>
      </c>
    </row>
    <row r="18" spans="1:11" x14ac:dyDescent="0.15">
      <c r="E18" s="90" t="str">
        <f>IF(D18="","",D18+E17)</f>
        <v/>
      </c>
      <c r="K18" s="90" t="str">
        <f t="shared" si="1"/>
        <v/>
      </c>
    </row>
    <row r="19" spans="1:11" ht="14.25" thickBot="1" x14ac:dyDescent="0.2">
      <c r="A19" s="118"/>
      <c r="B19" s="117"/>
      <c r="C19" s="117"/>
      <c r="D19" s="114"/>
      <c r="E19" s="114" t="str">
        <f>IF(D19="","",D19+E18)</f>
        <v/>
      </c>
      <c r="K19" s="90" t="str">
        <f t="shared" si="1"/>
        <v/>
      </c>
    </row>
    <row r="20" spans="1:11" ht="14.25" thickTop="1" x14ac:dyDescent="0.15">
      <c r="A20" s="101" t="s">
        <v>492</v>
      </c>
      <c r="E20" s="90" t="str">
        <f>IF(D20="","",D20+E19)</f>
        <v/>
      </c>
      <c r="K20" s="90" t="str">
        <f t="shared" si="1"/>
        <v/>
      </c>
    </row>
    <row r="21" spans="1:11" x14ac:dyDescent="0.15">
      <c r="A21" s="101">
        <v>41323</v>
      </c>
      <c r="B21" t="s">
        <v>740</v>
      </c>
      <c r="C21" t="s">
        <v>764</v>
      </c>
      <c r="D21" s="90">
        <v>577</v>
      </c>
      <c r="E21" s="90">
        <f>IF(D21="","",D21)</f>
        <v>577</v>
      </c>
      <c r="K21" s="90" t="str">
        <f t="shared" si="1"/>
        <v/>
      </c>
    </row>
    <row r="22" spans="1:11" x14ac:dyDescent="0.15">
      <c r="A22" s="101">
        <v>41505</v>
      </c>
      <c r="B22" t="s">
        <v>740</v>
      </c>
      <c r="C22" t="s">
        <v>764</v>
      </c>
      <c r="D22" s="90">
        <v>616</v>
      </c>
      <c r="E22" s="90">
        <f>IF(D22="","",D22+E21)</f>
        <v>1193</v>
      </c>
      <c r="K22" s="90" t="str">
        <f t="shared" si="1"/>
        <v/>
      </c>
    </row>
    <row r="23" spans="1:11" x14ac:dyDescent="0.15">
      <c r="E23" s="90" t="str">
        <f>IF(D23="","",D23+E22)</f>
        <v/>
      </c>
      <c r="K23" s="90" t="str">
        <f t="shared" si="1"/>
        <v/>
      </c>
    </row>
    <row r="24" spans="1:11" x14ac:dyDescent="0.15">
      <c r="E24" s="90" t="str">
        <f>IF(D24="","",D24+E23)</f>
        <v/>
      </c>
      <c r="K24" s="90" t="str">
        <f t="shared" si="1"/>
        <v/>
      </c>
    </row>
    <row r="25" spans="1:11" ht="14.25" thickBot="1" x14ac:dyDescent="0.2">
      <c r="A25" s="118"/>
      <c r="B25" s="117"/>
      <c r="C25" s="117"/>
      <c r="D25" s="114"/>
      <c r="E25" s="114" t="str">
        <f>IF(D25="","",D25+E24)</f>
        <v/>
      </c>
      <c r="K25" s="90" t="str">
        <f t="shared" si="1"/>
        <v/>
      </c>
    </row>
    <row r="26" spans="1:11" ht="14.25" thickTop="1" x14ac:dyDescent="0.15">
      <c r="A26" s="101" t="s">
        <v>522</v>
      </c>
      <c r="E26" s="90" t="str">
        <f>IF(D26="","",D26+E25)</f>
        <v/>
      </c>
      <c r="K26" s="90" t="str">
        <f t="shared" si="1"/>
        <v/>
      </c>
    </row>
    <row r="27" spans="1:11" x14ac:dyDescent="0.15">
      <c r="A27" s="101">
        <v>41687</v>
      </c>
      <c r="B27" t="s">
        <v>740</v>
      </c>
      <c r="C27" t="s">
        <v>764</v>
      </c>
      <c r="D27" s="90">
        <v>562</v>
      </c>
      <c r="E27" s="90">
        <f>IF(D27="","",D27)</f>
        <v>562</v>
      </c>
      <c r="K27" s="90" t="str">
        <f t="shared" si="1"/>
        <v/>
      </c>
    </row>
    <row r="28" spans="1:11" x14ac:dyDescent="0.15">
      <c r="A28" s="101">
        <v>41869</v>
      </c>
      <c r="B28" t="s">
        <v>740</v>
      </c>
      <c r="C28" t="s">
        <v>764</v>
      </c>
      <c r="D28" s="90">
        <v>636</v>
      </c>
      <c r="E28" s="90">
        <f>IF(D28="","",D28+E27)</f>
        <v>1198</v>
      </c>
      <c r="K28" s="90" t="str">
        <f t="shared" si="1"/>
        <v/>
      </c>
    </row>
    <row r="29" spans="1:11" x14ac:dyDescent="0.15">
      <c r="E29" s="90" t="str">
        <f>IF(D29="","",D29+E28)</f>
        <v/>
      </c>
      <c r="K29" s="90" t="str">
        <f t="shared" si="1"/>
        <v/>
      </c>
    </row>
    <row r="30" spans="1:11" x14ac:dyDescent="0.15">
      <c r="E30" s="90" t="str">
        <f>IF(D30="","",D30+E29)</f>
        <v/>
      </c>
      <c r="K30" s="90" t="str">
        <f t="shared" si="1"/>
        <v/>
      </c>
    </row>
    <row r="31" spans="1:11" ht="14.25" thickBot="1" x14ac:dyDescent="0.2">
      <c r="A31" s="118"/>
      <c r="B31" s="117"/>
      <c r="C31" s="117"/>
      <c r="D31" s="114"/>
      <c r="E31" s="114" t="str">
        <f>IF(D31="","",D31+E30)</f>
        <v/>
      </c>
      <c r="K31" s="90" t="str">
        <f t="shared" si="1"/>
        <v/>
      </c>
    </row>
    <row r="32" spans="1:11" ht="14.25" thickTop="1" x14ac:dyDescent="0.15">
      <c r="A32" s="101" t="s">
        <v>546</v>
      </c>
      <c r="E32" s="90" t="str">
        <f>IF(D32="","",D32+E31)</f>
        <v/>
      </c>
      <c r="K32" s="90" t="str">
        <f t="shared" si="1"/>
        <v/>
      </c>
    </row>
    <row r="33" spans="1:11" x14ac:dyDescent="0.15">
      <c r="A33" s="101">
        <v>42051</v>
      </c>
      <c r="B33" t="s">
        <v>740</v>
      </c>
      <c r="C33" t="s">
        <v>764</v>
      </c>
      <c r="D33" s="90">
        <v>696</v>
      </c>
      <c r="E33" s="90">
        <f>IF(D33="","",D33)</f>
        <v>696</v>
      </c>
      <c r="K33" s="90" t="str">
        <f t="shared" si="1"/>
        <v/>
      </c>
    </row>
    <row r="34" spans="1:11" ht="14.25" thickBot="1" x14ac:dyDescent="0.2">
      <c r="A34" s="120">
        <v>42233</v>
      </c>
      <c r="B34" s="2" t="s">
        <v>740</v>
      </c>
      <c r="C34" s="2" t="s">
        <v>764</v>
      </c>
      <c r="D34" s="113">
        <v>732</v>
      </c>
      <c r="E34" s="90">
        <f>IF(D34="","",D34+E33)</f>
        <v>1428</v>
      </c>
      <c r="F34" s="117"/>
      <c r="G34" s="118"/>
      <c r="H34" s="117"/>
      <c r="I34" s="117"/>
      <c r="J34" s="114"/>
      <c r="K34" s="114" t="str">
        <f t="shared" si="1"/>
        <v/>
      </c>
    </row>
    <row r="35" spans="1:11" ht="14.25" thickTop="1" x14ac:dyDescent="0.15">
      <c r="A35" s="121"/>
      <c r="B35" s="2"/>
      <c r="C35" s="2"/>
      <c r="D35" s="113"/>
      <c r="E35" s="113" t="str">
        <f>IF(D35="","",D35+E34)</f>
        <v/>
      </c>
      <c r="G35" s="119"/>
      <c r="K35" s="90" t="str">
        <f t="shared" si="1"/>
        <v/>
      </c>
    </row>
    <row r="36" spans="1:11" x14ac:dyDescent="0.15">
      <c r="A36" s="120"/>
      <c r="B36" s="2"/>
      <c r="C36" s="2"/>
      <c r="D36" s="113"/>
      <c r="E36" s="113" t="str">
        <f>IF(D36="","",D36+E35)</f>
        <v/>
      </c>
      <c r="K36" s="90" t="str">
        <f>IF(J36="","",J36)</f>
        <v/>
      </c>
    </row>
    <row r="37" spans="1:11" ht="14.25" thickBot="1" x14ac:dyDescent="0.2">
      <c r="A37" s="118"/>
      <c r="B37" s="117"/>
      <c r="C37" s="117"/>
      <c r="D37" s="114"/>
      <c r="E37" s="114" t="str">
        <f>IF(D37="","",D37+E36)</f>
        <v/>
      </c>
      <c r="K37" s="90" t="str">
        <f t="shared" si="1"/>
        <v/>
      </c>
    </row>
    <row r="38" spans="1:11" ht="14.25" thickTop="1" x14ac:dyDescent="0.15">
      <c r="A38" s="101" t="s">
        <v>1629</v>
      </c>
      <c r="E38" s="90" t="str">
        <f>IF(D38="","",D38+E37)</f>
        <v/>
      </c>
      <c r="K38" s="90" t="str">
        <f t="shared" si="1"/>
        <v/>
      </c>
    </row>
    <row r="39" spans="1:11" x14ac:dyDescent="0.15">
      <c r="A39" s="120">
        <v>42422</v>
      </c>
      <c r="B39" s="2" t="s">
        <v>740</v>
      </c>
      <c r="C39" s="2" t="s">
        <v>764</v>
      </c>
      <c r="D39" s="113">
        <v>799</v>
      </c>
      <c r="E39" s="90">
        <f>IF(D39="","",D39)</f>
        <v>799</v>
      </c>
      <c r="K39" s="90" t="str">
        <f t="shared" si="1"/>
        <v/>
      </c>
    </row>
    <row r="40" spans="1:11" x14ac:dyDescent="0.15">
      <c r="A40" s="120">
        <v>42604</v>
      </c>
      <c r="B40" s="2" t="s">
        <v>740</v>
      </c>
      <c r="C40" s="2" t="s">
        <v>764</v>
      </c>
      <c r="D40" s="113">
        <v>42</v>
      </c>
      <c r="E40" s="90">
        <f>IF(D40="","",D40+E39)</f>
        <v>841</v>
      </c>
      <c r="K40" s="90" t="str">
        <f>IF(J40="","",J40+#REF!)</f>
        <v/>
      </c>
    </row>
    <row r="41" spans="1:11" x14ac:dyDescent="0.15">
      <c r="A41" s="120"/>
      <c r="B41" s="2"/>
      <c r="C41" s="2"/>
      <c r="D41" s="113"/>
      <c r="E41" s="90" t="str">
        <f>IF(D41="","",D41)</f>
        <v/>
      </c>
      <c r="K41" s="90" t="str">
        <f t="shared" si="1"/>
        <v/>
      </c>
    </row>
    <row r="42" spans="1:11" x14ac:dyDescent="0.15">
      <c r="A42" s="120"/>
      <c r="B42" s="2"/>
      <c r="C42" s="2"/>
      <c r="D42" s="113"/>
      <c r="E42" s="90" t="str">
        <f>IF(D42="","",D42)</f>
        <v/>
      </c>
      <c r="K42" s="90" t="str">
        <f t="shared" si="1"/>
        <v/>
      </c>
    </row>
    <row r="43" spans="1:11" ht="14.25" thickBot="1" x14ac:dyDescent="0.2">
      <c r="A43" s="118"/>
      <c r="B43" s="117"/>
      <c r="C43" s="117"/>
      <c r="D43" s="114"/>
      <c r="E43" s="114" t="str">
        <f>IF(D43="","",D43)</f>
        <v/>
      </c>
      <c r="K43" s="90" t="str">
        <f t="shared" si="1"/>
        <v/>
      </c>
    </row>
    <row r="44" spans="1:11" ht="14.25" thickTop="1" x14ac:dyDescent="0.15">
      <c r="A44" s="120" t="s">
        <v>1758</v>
      </c>
      <c r="B44" s="2"/>
      <c r="C44" s="2"/>
      <c r="D44" s="113"/>
      <c r="E44" s="90" t="str">
        <f>IF(D44="","",D44)</f>
        <v/>
      </c>
      <c r="K44" s="90" t="str">
        <f t="shared" si="1"/>
        <v/>
      </c>
    </row>
    <row r="45" spans="1:11" x14ac:dyDescent="0.15">
      <c r="A45" s="120">
        <v>42786</v>
      </c>
      <c r="B45" s="2" t="s">
        <v>740</v>
      </c>
      <c r="C45" s="2" t="s">
        <v>764</v>
      </c>
      <c r="D45" s="113">
        <v>47</v>
      </c>
      <c r="E45" s="90">
        <f>IF(D45="","",D45)</f>
        <v>47</v>
      </c>
      <c r="K45" s="90" t="str">
        <f t="shared" si="1"/>
        <v/>
      </c>
    </row>
    <row r="46" spans="1:11" x14ac:dyDescent="0.15">
      <c r="A46" s="120">
        <v>42968</v>
      </c>
      <c r="B46" s="2" t="s">
        <v>740</v>
      </c>
      <c r="C46" s="2" t="s">
        <v>764</v>
      </c>
      <c r="D46" s="113">
        <v>49</v>
      </c>
      <c r="E46" s="90">
        <f>IF(D46="","",D46+E45)</f>
        <v>96</v>
      </c>
      <c r="K46" s="90" t="str">
        <f t="shared" si="1"/>
        <v/>
      </c>
    </row>
    <row r="47" spans="1:11" x14ac:dyDescent="0.15">
      <c r="A47" s="120"/>
      <c r="B47" s="2"/>
      <c r="C47" s="2"/>
      <c r="D47" s="113"/>
      <c r="E47" s="90" t="str">
        <f>IF(D47="","",D47+E46)</f>
        <v/>
      </c>
      <c r="K47" s="90" t="str">
        <f t="shared" si="1"/>
        <v/>
      </c>
    </row>
    <row r="48" spans="1:11" x14ac:dyDescent="0.15">
      <c r="A48" s="120"/>
      <c r="B48" s="2"/>
      <c r="C48" s="2"/>
      <c r="D48" s="113"/>
      <c r="E48" s="90" t="str">
        <f>IF(D48="","",D48+E47)</f>
        <v/>
      </c>
      <c r="K48" s="90" t="str">
        <f t="shared" si="1"/>
        <v/>
      </c>
    </row>
    <row r="49" spans="1:12" ht="14.25" thickBot="1" x14ac:dyDescent="0.2">
      <c r="A49" s="118"/>
      <c r="B49" s="117"/>
      <c r="C49" s="117"/>
      <c r="D49" s="114"/>
      <c r="E49" s="114" t="str">
        <f>IF(D49="","",D49)</f>
        <v/>
      </c>
      <c r="K49" s="90" t="str">
        <f t="shared" si="1"/>
        <v/>
      </c>
    </row>
    <row r="50" spans="1:12" ht="14.25" thickTop="1" x14ac:dyDescent="0.15">
      <c r="A50" s="120" t="s">
        <v>1759</v>
      </c>
      <c r="B50" s="2"/>
      <c r="C50" s="2"/>
      <c r="D50" s="113"/>
      <c r="E50" s="90" t="str">
        <f>IF(D50="","",D50)</f>
        <v/>
      </c>
      <c r="K50" s="90" t="str">
        <f t="shared" si="1"/>
        <v/>
      </c>
    </row>
    <row r="51" spans="1:12" x14ac:dyDescent="0.15">
      <c r="A51" s="120">
        <v>43150</v>
      </c>
      <c r="B51" s="2" t="s">
        <v>740</v>
      </c>
      <c r="C51" s="2" t="s">
        <v>764</v>
      </c>
      <c r="D51" s="113">
        <v>49</v>
      </c>
      <c r="E51" s="90">
        <f>IF(D51="","",D51)</f>
        <v>49</v>
      </c>
      <c r="K51" s="90" t="str">
        <f t="shared" si="1"/>
        <v/>
      </c>
    </row>
    <row r="52" spans="1:12" x14ac:dyDescent="0.15">
      <c r="A52" s="120">
        <v>43332</v>
      </c>
      <c r="B52" s="2"/>
      <c r="C52" s="2" t="s">
        <v>764</v>
      </c>
      <c r="D52" s="113">
        <v>44</v>
      </c>
      <c r="E52" s="90">
        <f>IF(D52="","",D52+E51)</f>
        <v>93</v>
      </c>
      <c r="K52" s="90" t="str">
        <f t="shared" si="1"/>
        <v/>
      </c>
    </row>
    <row r="53" spans="1:12" x14ac:dyDescent="0.15">
      <c r="A53" s="120"/>
      <c r="B53" s="2"/>
      <c r="C53" s="2"/>
      <c r="D53" s="113"/>
      <c r="E53" s="90" t="str">
        <f>IF(D53="","",D53)</f>
        <v/>
      </c>
      <c r="K53" s="90" t="str">
        <f t="shared" si="1"/>
        <v/>
      </c>
    </row>
    <row r="54" spans="1:12" x14ac:dyDescent="0.15">
      <c r="A54" s="120"/>
      <c r="B54" s="2"/>
      <c r="C54" s="2"/>
      <c r="D54" s="113"/>
      <c r="E54" s="90" t="str">
        <f>IF(D54="","",D54)</f>
        <v/>
      </c>
      <c r="K54" s="90" t="str">
        <f t="shared" si="1"/>
        <v/>
      </c>
    </row>
    <row r="55" spans="1:12" ht="14.25" thickBot="1" x14ac:dyDescent="0.2">
      <c r="A55" s="118"/>
      <c r="B55" s="117"/>
      <c r="C55" s="117"/>
      <c r="D55" s="114"/>
      <c r="E55" s="114" t="str">
        <f>IF(D55="","",D55)</f>
        <v/>
      </c>
      <c r="K55" s="90" t="str">
        <f t="shared" si="1"/>
        <v/>
      </c>
    </row>
    <row r="56" spans="1:12" ht="14.25" thickTop="1" x14ac:dyDescent="0.15">
      <c r="A56" s="120" t="s">
        <v>3038</v>
      </c>
      <c r="B56" s="2"/>
      <c r="C56" s="2"/>
      <c r="D56" s="113"/>
      <c r="E56" s="90" t="str">
        <f>IF(D56="","",D56)</f>
        <v/>
      </c>
      <c r="K56" s="90" t="str">
        <f t="shared" si="1"/>
        <v/>
      </c>
    </row>
    <row r="57" spans="1:12" x14ac:dyDescent="0.15">
      <c r="A57" s="120">
        <v>43514</v>
      </c>
      <c r="B57" s="2"/>
      <c r="C57" s="2" t="s">
        <v>2966</v>
      </c>
      <c r="D57" s="113">
        <v>52</v>
      </c>
      <c r="E57" s="90">
        <f>IF(D57="","",D57)</f>
        <v>52</v>
      </c>
      <c r="K57" s="90" t="str">
        <f t="shared" si="1"/>
        <v/>
      </c>
    </row>
    <row r="58" spans="1:12" x14ac:dyDescent="0.15">
      <c r="A58" s="120">
        <v>43696</v>
      </c>
      <c r="B58" s="2"/>
      <c r="C58" s="2" t="s">
        <v>2966</v>
      </c>
      <c r="D58" s="113">
        <v>58</v>
      </c>
      <c r="E58" s="90">
        <f>IF(D58="","",D58+E57)</f>
        <v>110</v>
      </c>
      <c r="K58" s="90" t="str">
        <f t="shared" si="1"/>
        <v/>
      </c>
    </row>
    <row r="59" spans="1:12" x14ac:dyDescent="0.15">
      <c r="A59" s="120"/>
      <c r="B59" s="2"/>
      <c r="C59" s="2"/>
      <c r="D59" s="113"/>
      <c r="E59" s="90" t="str">
        <f>IF(D59="","",D59+E58)</f>
        <v/>
      </c>
      <c r="K59" s="90" t="str">
        <f t="shared" si="1"/>
        <v/>
      </c>
    </row>
    <row r="60" spans="1:12" x14ac:dyDescent="0.15">
      <c r="A60" s="120"/>
      <c r="B60" s="2"/>
      <c r="C60" s="2"/>
      <c r="D60" s="113"/>
      <c r="E60" s="90" t="str">
        <f>IF(D60="","",D60+E59)</f>
        <v/>
      </c>
      <c r="K60" s="90" t="str">
        <f t="shared" si="1"/>
        <v/>
      </c>
    </row>
    <row r="61" spans="1:12" ht="14.25" thickBot="1" x14ac:dyDescent="0.2">
      <c r="A61" s="118"/>
      <c r="B61" s="117"/>
      <c r="C61" s="117"/>
      <c r="D61" s="114"/>
      <c r="E61" s="114" t="str">
        <f>IF(D61="","",D61+E60)</f>
        <v/>
      </c>
      <c r="K61" s="90" t="str">
        <f t="shared" si="1"/>
        <v/>
      </c>
    </row>
    <row r="62" spans="1:12" ht="14.25" thickTop="1" x14ac:dyDescent="0.15">
      <c r="A62" s="120" t="s">
        <v>2896</v>
      </c>
      <c r="B62" s="2"/>
      <c r="C62" s="2"/>
      <c r="D62" s="113"/>
      <c r="E62" s="90" t="str">
        <f>IF(D62="","",D62+E61)</f>
        <v/>
      </c>
      <c r="K62" s="90" t="str">
        <f t="shared" si="1"/>
        <v/>
      </c>
    </row>
    <row r="63" spans="1:12" ht="14.25" thickBot="1" x14ac:dyDescent="0.2">
      <c r="A63" s="120">
        <v>43878</v>
      </c>
      <c r="B63" s="2"/>
      <c r="C63" s="2" t="s">
        <v>3051</v>
      </c>
      <c r="D63" s="113">
        <v>66</v>
      </c>
      <c r="E63" s="90">
        <f>IF(D63="","",D63)</f>
        <v>66</v>
      </c>
      <c r="F63" s="117"/>
      <c r="G63" s="118"/>
      <c r="H63" s="117"/>
      <c r="I63" s="117"/>
      <c r="J63" s="114"/>
      <c r="K63" s="114" t="str">
        <f t="shared" si="1"/>
        <v/>
      </c>
      <c r="L63" s="2"/>
    </row>
    <row r="64" spans="1:12" ht="14.25" thickTop="1" x14ac:dyDescent="0.15">
      <c r="A64" s="120">
        <v>44060</v>
      </c>
      <c r="B64" s="2"/>
      <c r="C64" s="2" t="s">
        <v>3051</v>
      </c>
      <c r="D64" s="113">
        <v>55</v>
      </c>
      <c r="E64" s="90">
        <f t="shared" ref="E64:E69" si="2">IF(D64="","",D64)</f>
        <v>55</v>
      </c>
      <c r="G64" s="119" t="s">
        <v>492</v>
      </c>
      <c r="K64" s="90" t="str">
        <f t="shared" si="1"/>
        <v/>
      </c>
      <c r="L64" s="2"/>
    </row>
    <row r="65" spans="1:11" x14ac:dyDescent="0.15">
      <c r="A65" s="120"/>
      <c r="B65" s="2"/>
      <c r="C65" s="2"/>
      <c r="D65" s="113"/>
      <c r="E65" s="90" t="str">
        <f t="shared" si="2"/>
        <v/>
      </c>
      <c r="K65" s="90" t="str">
        <f>IF(J65="","",J65)</f>
        <v/>
      </c>
    </row>
    <row r="66" spans="1:11" x14ac:dyDescent="0.15">
      <c r="A66" s="120"/>
      <c r="B66" s="2"/>
      <c r="C66" s="2"/>
      <c r="D66" s="113"/>
      <c r="E66" s="90" t="str">
        <f t="shared" si="2"/>
        <v/>
      </c>
      <c r="K66" s="90" t="str">
        <f t="shared" si="1"/>
        <v/>
      </c>
    </row>
    <row r="67" spans="1:11" ht="14.25" thickBot="1" x14ac:dyDescent="0.2">
      <c r="A67" s="118"/>
      <c r="B67" s="117"/>
      <c r="C67" s="117"/>
      <c r="D67" s="114"/>
      <c r="E67" s="114" t="str">
        <f t="shared" si="2"/>
        <v/>
      </c>
      <c r="K67" s="90" t="str">
        <f t="shared" si="1"/>
        <v/>
      </c>
    </row>
    <row r="68" spans="1:11" ht="14.25" thickTop="1" x14ac:dyDescent="0.15">
      <c r="A68" s="120" t="s">
        <v>2898</v>
      </c>
      <c r="B68" s="2"/>
      <c r="C68" s="2"/>
      <c r="D68" s="113"/>
      <c r="E68" s="90" t="str">
        <f t="shared" si="2"/>
        <v/>
      </c>
      <c r="K68" s="90" t="str">
        <f t="shared" si="1"/>
        <v/>
      </c>
    </row>
    <row r="69" spans="1:11" x14ac:dyDescent="0.15">
      <c r="A69" s="120">
        <v>44249</v>
      </c>
      <c r="B69" s="2"/>
      <c r="C69" s="2" t="s">
        <v>3113</v>
      </c>
      <c r="D69" s="113">
        <v>66</v>
      </c>
      <c r="E69" s="90">
        <f t="shared" si="2"/>
        <v>66</v>
      </c>
      <c r="K69" s="90" t="str">
        <f t="shared" si="1"/>
        <v/>
      </c>
    </row>
    <row r="70" spans="1:11" x14ac:dyDescent="0.15">
      <c r="A70" s="120">
        <v>44424</v>
      </c>
      <c r="B70" s="2"/>
      <c r="C70" s="2" t="s">
        <v>764</v>
      </c>
      <c r="D70" s="113">
        <v>48</v>
      </c>
      <c r="E70" s="90">
        <f t="shared" ref="E70:E75" si="3">IF(D70="","",D70+69:69)</f>
        <v>114</v>
      </c>
      <c r="K70" s="90" t="str">
        <f t="shared" si="1"/>
        <v/>
      </c>
    </row>
    <row r="71" spans="1:11" x14ac:dyDescent="0.15">
      <c r="A71" s="120">
        <v>44613</v>
      </c>
      <c r="B71" s="2"/>
      <c r="C71" s="2" t="s">
        <v>764</v>
      </c>
      <c r="D71" s="113">
        <v>50</v>
      </c>
      <c r="E71" s="90">
        <f t="shared" si="3"/>
        <v>164</v>
      </c>
      <c r="K71" s="90" t="str">
        <f t="shared" si="1"/>
        <v/>
      </c>
    </row>
    <row r="72" spans="1:11" ht="14.25" thickBot="1" x14ac:dyDescent="0.2">
      <c r="A72" s="120"/>
      <c r="B72" s="2"/>
      <c r="C72" s="2"/>
      <c r="D72" s="113"/>
      <c r="E72" s="90" t="str">
        <f t="shared" si="3"/>
        <v/>
      </c>
      <c r="K72" s="90" t="str">
        <f t="shared" ref="K72:K135" si="4">IF(J72="","",J72+K71)</f>
        <v/>
      </c>
    </row>
    <row r="73" spans="1:11" ht="14.25" thickTop="1" x14ac:dyDescent="0.15">
      <c r="A73" s="915" t="s">
        <v>3287</v>
      </c>
      <c r="B73" s="916"/>
      <c r="C73" s="916"/>
      <c r="D73" s="853"/>
      <c r="E73" s="853" t="str">
        <f t="shared" si="3"/>
        <v/>
      </c>
      <c r="K73" s="90" t="str">
        <f t="shared" si="4"/>
        <v/>
      </c>
    </row>
    <row r="74" spans="1:11" x14ac:dyDescent="0.15">
      <c r="A74" s="120">
        <v>44795</v>
      </c>
      <c r="B74" s="2"/>
      <c r="C74" s="2" t="s">
        <v>3113</v>
      </c>
      <c r="D74" s="113">
        <v>47</v>
      </c>
      <c r="E74" s="90">
        <f>IF(D74="","",D74)</f>
        <v>47</v>
      </c>
      <c r="K74" s="90" t="str">
        <f t="shared" si="4"/>
        <v/>
      </c>
    </row>
    <row r="75" spans="1:11" x14ac:dyDescent="0.15">
      <c r="A75" s="120">
        <v>44977</v>
      </c>
      <c r="B75" s="2"/>
      <c r="C75" s="2" t="s">
        <v>3051</v>
      </c>
      <c r="D75" s="113">
        <v>47</v>
      </c>
      <c r="E75" s="90">
        <f t="shared" si="3"/>
        <v>94</v>
      </c>
      <c r="K75" s="90" t="str">
        <f t="shared" si="4"/>
        <v/>
      </c>
    </row>
    <row r="76" spans="1:11" ht="14.25" thickBot="1" x14ac:dyDescent="0.2">
      <c r="A76" s="118"/>
      <c r="B76" s="117"/>
      <c r="C76" s="117"/>
      <c r="D76" s="114"/>
      <c r="E76" s="114" t="str">
        <f>IF(D76="","",D76)</f>
        <v/>
      </c>
      <c r="K76" s="90" t="str">
        <f t="shared" si="4"/>
        <v/>
      </c>
    </row>
    <row r="77" spans="1:11" ht="14.25" thickTop="1" x14ac:dyDescent="0.15">
      <c r="A77" s="120" t="s">
        <v>3531</v>
      </c>
      <c r="B77" s="2"/>
      <c r="C77" s="2"/>
      <c r="D77" s="113"/>
      <c r="E77" s="90" t="str">
        <f>IF(D77="","",D77)</f>
        <v/>
      </c>
      <c r="K77" s="90" t="str">
        <f t="shared" si="4"/>
        <v/>
      </c>
    </row>
    <row r="78" spans="1:11" x14ac:dyDescent="0.15">
      <c r="A78" s="120">
        <v>45159</v>
      </c>
      <c r="B78" s="2"/>
      <c r="C78" s="2" t="s">
        <v>764</v>
      </c>
      <c r="D78" s="113">
        <v>49</v>
      </c>
      <c r="E78" s="90">
        <f>IF(D78="","",D78)</f>
        <v>49</v>
      </c>
      <c r="K78" s="90" t="str">
        <f t="shared" si="4"/>
        <v/>
      </c>
    </row>
    <row r="79" spans="1:11" x14ac:dyDescent="0.15">
      <c r="A79" s="120">
        <v>45341</v>
      </c>
      <c r="B79" s="2"/>
      <c r="C79" s="2" t="s">
        <v>764</v>
      </c>
      <c r="D79" s="113">
        <v>50</v>
      </c>
      <c r="E79" s="113">
        <f t="shared" ref="E79:E135" si="5">IF(D79="","",D79+E78)</f>
        <v>99</v>
      </c>
      <c r="K79" s="90" t="str">
        <f t="shared" si="4"/>
        <v/>
      </c>
    </row>
    <row r="80" spans="1:11" ht="14.25" thickBot="1" x14ac:dyDescent="0.2">
      <c r="A80" s="118"/>
      <c r="B80" s="117"/>
      <c r="C80" s="117"/>
      <c r="D80" s="114"/>
      <c r="E80" s="114" t="str">
        <f t="shared" si="5"/>
        <v/>
      </c>
      <c r="K80" s="90" t="str">
        <f t="shared" si="4"/>
        <v/>
      </c>
    </row>
    <row r="81" spans="1:11" ht="14.25" thickTop="1" x14ac:dyDescent="0.15">
      <c r="A81" s="120" t="s">
        <v>3675</v>
      </c>
      <c r="B81" s="2"/>
      <c r="C81" s="2"/>
      <c r="D81" s="113"/>
      <c r="E81" s="113" t="str">
        <f t="shared" si="5"/>
        <v/>
      </c>
      <c r="K81" s="90" t="str">
        <f t="shared" si="4"/>
        <v/>
      </c>
    </row>
    <row r="82" spans="1:11" x14ac:dyDescent="0.15">
      <c r="A82" s="120">
        <v>45523</v>
      </c>
      <c r="B82" s="2"/>
      <c r="C82" s="2" t="s">
        <v>2966</v>
      </c>
      <c r="D82" s="113">
        <v>1000</v>
      </c>
      <c r="E82" s="113">
        <v>1000</v>
      </c>
      <c r="K82" s="90" t="str">
        <f t="shared" si="4"/>
        <v/>
      </c>
    </row>
    <row r="83" spans="1:11" x14ac:dyDescent="0.15">
      <c r="A83" s="120">
        <v>45705</v>
      </c>
      <c r="B83" s="2"/>
      <c r="C83" s="2" t="s">
        <v>2966</v>
      </c>
      <c r="D83" s="113">
        <v>5913</v>
      </c>
      <c r="E83" s="113">
        <f t="shared" si="5"/>
        <v>6913</v>
      </c>
      <c r="K83" s="90" t="str">
        <f t="shared" si="4"/>
        <v/>
      </c>
    </row>
    <row r="84" spans="1:11" x14ac:dyDescent="0.15">
      <c r="A84" s="120"/>
      <c r="B84" s="2"/>
      <c r="C84" s="2"/>
      <c r="D84" s="113"/>
      <c r="E84" s="113" t="str">
        <f t="shared" si="5"/>
        <v/>
      </c>
      <c r="K84" s="90" t="str">
        <f t="shared" si="4"/>
        <v/>
      </c>
    </row>
    <row r="85" spans="1:11" x14ac:dyDescent="0.15">
      <c r="A85" s="120"/>
      <c r="B85" s="2"/>
      <c r="C85" s="2"/>
      <c r="D85" s="113"/>
      <c r="E85" s="113" t="str">
        <f t="shared" si="5"/>
        <v/>
      </c>
      <c r="K85" s="90" t="str">
        <f t="shared" si="4"/>
        <v/>
      </c>
    </row>
    <row r="86" spans="1:11" x14ac:dyDescent="0.15">
      <c r="A86" s="120"/>
      <c r="B86" s="2"/>
      <c r="C86" s="2"/>
      <c r="D86" s="113"/>
      <c r="E86" s="113" t="str">
        <f t="shared" si="5"/>
        <v/>
      </c>
      <c r="K86" s="90" t="str">
        <f t="shared" si="4"/>
        <v/>
      </c>
    </row>
    <row r="87" spans="1:11" ht="14.25" thickBot="1" x14ac:dyDescent="0.2">
      <c r="A87" s="120"/>
      <c r="B87" s="2"/>
      <c r="C87" s="2"/>
      <c r="D87" s="113"/>
      <c r="E87" s="113" t="str">
        <f t="shared" si="5"/>
        <v/>
      </c>
      <c r="F87" s="117"/>
      <c r="G87" s="118"/>
      <c r="H87" s="117"/>
      <c r="I87" s="117"/>
      <c r="J87" s="114"/>
      <c r="K87" s="114" t="str">
        <f t="shared" si="4"/>
        <v/>
      </c>
    </row>
    <row r="88" spans="1:11" ht="14.25" thickTop="1" x14ac:dyDescent="0.15">
      <c r="A88" s="120"/>
      <c r="B88" s="2"/>
      <c r="C88" s="2"/>
      <c r="D88" s="113"/>
      <c r="E88" s="113" t="str">
        <f t="shared" si="5"/>
        <v/>
      </c>
      <c r="G88" s="119"/>
      <c r="K88" s="90" t="str">
        <f t="shared" si="4"/>
        <v/>
      </c>
    </row>
    <row r="89" spans="1:11" x14ac:dyDescent="0.15">
      <c r="A89" s="120"/>
      <c r="B89" s="2"/>
      <c r="C89" s="2"/>
      <c r="D89" s="113"/>
      <c r="E89" s="113" t="str">
        <f>IF(D89="","",D89)</f>
        <v/>
      </c>
      <c r="K89" s="90" t="str">
        <f>IF(J89="","",J89)</f>
        <v/>
      </c>
    </row>
    <row r="90" spans="1:11" x14ac:dyDescent="0.15">
      <c r="A90" s="120"/>
      <c r="B90" s="2"/>
      <c r="C90" s="2"/>
      <c r="D90" s="113"/>
      <c r="E90" s="113" t="str">
        <f t="shared" si="5"/>
        <v/>
      </c>
      <c r="K90" s="90" t="str">
        <f t="shared" si="4"/>
        <v/>
      </c>
    </row>
    <row r="91" spans="1:11" x14ac:dyDescent="0.15">
      <c r="A91" s="120"/>
      <c r="B91" s="2"/>
      <c r="C91" s="2"/>
      <c r="D91" s="113"/>
      <c r="E91" s="113" t="str">
        <f t="shared" si="5"/>
        <v/>
      </c>
      <c r="K91" s="90" t="str">
        <f t="shared" si="4"/>
        <v/>
      </c>
    </row>
    <row r="92" spans="1:11" x14ac:dyDescent="0.15">
      <c r="A92" s="120"/>
      <c r="B92" s="2"/>
      <c r="C92" s="2"/>
      <c r="D92" s="113"/>
      <c r="E92" s="113" t="str">
        <f t="shared" si="5"/>
        <v/>
      </c>
      <c r="K92" s="90" t="str">
        <f t="shared" si="4"/>
        <v/>
      </c>
    </row>
    <row r="93" spans="1:11" x14ac:dyDescent="0.15">
      <c r="A93" s="120"/>
      <c r="B93" s="2"/>
      <c r="C93" s="2"/>
      <c r="D93" s="113"/>
      <c r="E93" s="113" t="str">
        <f t="shared" si="5"/>
        <v/>
      </c>
      <c r="K93" s="90" t="str">
        <f t="shared" si="4"/>
        <v/>
      </c>
    </row>
    <row r="94" spans="1:11" x14ac:dyDescent="0.15">
      <c r="A94" s="120"/>
      <c r="B94" s="2"/>
      <c r="C94" s="2"/>
      <c r="D94" s="113"/>
      <c r="E94" s="113" t="str">
        <f t="shared" si="5"/>
        <v/>
      </c>
      <c r="K94" s="90" t="str">
        <f t="shared" si="4"/>
        <v/>
      </c>
    </row>
    <row r="95" spans="1:11" x14ac:dyDescent="0.15">
      <c r="A95" s="120"/>
      <c r="B95" s="2"/>
      <c r="C95" s="2"/>
      <c r="D95" s="113"/>
      <c r="E95" s="113" t="str">
        <f t="shared" si="5"/>
        <v/>
      </c>
      <c r="K95" s="90" t="str">
        <f t="shared" si="4"/>
        <v/>
      </c>
    </row>
    <row r="96" spans="1:11" x14ac:dyDescent="0.15">
      <c r="A96" s="120"/>
      <c r="B96" s="2"/>
      <c r="C96" s="2"/>
      <c r="D96" s="113"/>
      <c r="E96" s="113" t="str">
        <f t="shared" si="5"/>
        <v/>
      </c>
      <c r="K96" s="90" t="str">
        <f t="shared" si="4"/>
        <v/>
      </c>
    </row>
    <row r="97" spans="1:11" x14ac:dyDescent="0.15">
      <c r="A97" s="120"/>
      <c r="B97" s="2"/>
      <c r="C97" s="2"/>
      <c r="D97" s="113"/>
      <c r="E97" s="113" t="str">
        <f t="shared" si="5"/>
        <v/>
      </c>
      <c r="K97" s="90" t="str">
        <f t="shared" si="4"/>
        <v/>
      </c>
    </row>
    <row r="98" spans="1:11" x14ac:dyDescent="0.15">
      <c r="A98" s="120"/>
      <c r="B98" s="2"/>
      <c r="C98" s="2"/>
      <c r="D98" s="113"/>
      <c r="E98" s="113" t="str">
        <f t="shared" si="5"/>
        <v/>
      </c>
      <c r="K98" s="90" t="str">
        <f t="shared" si="4"/>
        <v/>
      </c>
    </row>
    <row r="99" spans="1:11" x14ac:dyDescent="0.15">
      <c r="A99" s="120"/>
      <c r="B99" s="2"/>
      <c r="C99" s="2"/>
      <c r="D99" s="113"/>
      <c r="E99" s="113" t="str">
        <f t="shared" si="5"/>
        <v/>
      </c>
      <c r="K99" s="90" t="str">
        <f t="shared" si="4"/>
        <v/>
      </c>
    </row>
    <row r="100" spans="1:11" x14ac:dyDescent="0.15">
      <c r="A100" s="120"/>
      <c r="B100" s="2"/>
      <c r="C100" s="2"/>
      <c r="D100" s="113"/>
      <c r="E100" s="113" t="str">
        <f t="shared" si="5"/>
        <v/>
      </c>
      <c r="K100" s="90" t="str">
        <f t="shared" si="4"/>
        <v/>
      </c>
    </row>
    <row r="101" spans="1:11" x14ac:dyDescent="0.15">
      <c r="A101" s="120"/>
      <c r="B101" s="2"/>
      <c r="C101" s="2"/>
      <c r="D101" s="113"/>
      <c r="E101" s="113" t="str">
        <f t="shared" si="5"/>
        <v/>
      </c>
      <c r="K101" s="90" t="str">
        <f t="shared" si="4"/>
        <v/>
      </c>
    </row>
    <row r="102" spans="1:11" x14ac:dyDescent="0.15">
      <c r="A102" s="120"/>
      <c r="B102" s="2"/>
      <c r="C102" s="2"/>
      <c r="D102" s="113"/>
      <c r="E102" s="113" t="str">
        <f t="shared" si="5"/>
        <v/>
      </c>
      <c r="K102" s="90" t="str">
        <f t="shared" si="4"/>
        <v/>
      </c>
    </row>
    <row r="103" spans="1:11" x14ac:dyDescent="0.15">
      <c r="A103" s="120"/>
      <c r="B103" s="2"/>
      <c r="C103" s="2"/>
      <c r="D103" s="113"/>
      <c r="E103" s="113" t="str">
        <f t="shared" si="5"/>
        <v/>
      </c>
      <c r="K103" s="90" t="str">
        <f t="shared" si="4"/>
        <v/>
      </c>
    </row>
    <row r="104" spans="1:11" x14ac:dyDescent="0.15">
      <c r="A104" s="120"/>
      <c r="B104" s="2"/>
      <c r="C104" s="2"/>
      <c r="D104" s="113"/>
      <c r="E104" s="113" t="str">
        <f t="shared" si="5"/>
        <v/>
      </c>
      <c r="K104" s="90" t="str">
        <f t="shared" si="4"/>
        <v/>
      </c>
    </row>
    <row r="105" spans="1:11" x14ac:dyDescent="0.15">
      <c r="A105" s="120"/>
      <c r="B105" s="2"/>
      <c r="C105" s="2"/>
      <c r="D105" s="113"/>
      <c r="E105" s="113" t="str">
        <f t="shared" si="5"/>
        <v/>
      </c>
      <c r="K105" s="90" t="str">
        <f t="shared" si="4"/>
        <v/>
      </c>
    </row>
    <row r="106" spans="1:11" x14ac:dyDescent="0.15">
      <c r="A106" s="120"/>
      <c r="B106" s="2"/>
      <c r="C106" s="2"/>
      <c r="D106" s="113"/>
      <c r="E106" s="113" t="str">
        <f t="shared" si="5"/>
        <v/>
      </c>
      <c r="K106" s="90" t="str">
        <f t="shared" si="4"/>
        <v/>
      </c>
    </row>
    <row r="107" spans="1:11" x14ac:dyDescent="0.15">
      <c r="A107" s="120"/>
      <c r="B107" s="2"/>
      <c r="C107" s="2"/>
      <c r="D107" s="113"/>
      <c r="E107" s="113" t="str">
        <f t="shared" si="5"/>
        <v/>
      </c>
      <c r="K107" s="90" t="str">
        <f t="shared" si="4"/>
        <v/>
      </c>
    </row>
    <row r="108" spans="1:11" x14ac:dyDescent="0.15">
      <c r="A108" s="120"/>
      <c r="B108" s="2"/>
      <c r="C108" s="2"/>
      <c r="D108" s="113"/>
      <c r="E108" s="113" t="str">
        <f t="shared" si="5"/>
        <v/>
      </c>
      <c r="K108" s="90" t="str">
        <f t="shared" si="4"/>
        <v/>
      </c>
    </row>
    <row r="109" spans="1:11" x14ac:dyDescent="0.15">
      <c r="A109" s="120"/>
      <c r="B109" s="2"/>
      <c r="C109" s="2"/>
      <c r="D109" s="113"/>
      <c r="E109" s="113" t="str">
        <f t="shared" si="5"/>
        <v/>
      </c>
      <c r="K109" s="90" t="str">
        <f t="shared" si="4"/>
        <v/>
      </c>
    </row>
    <row r="110" spans="1:11" x14ac:dyDescent="0.15">
      <c r="A110" s="120"/>
      <c r="B110" s="2"/>
      <c r="C110" s="2"/>
      <c r="D110" s="113"/>
      <c r="E110" s="113" t="str">
        <f t="shared" si="5"/>
        <v/>
      </c>
      <c r="K110" s="90" t="str">
        <f t="shared" si="4"/>
        <v/>
      </c>
    </row>
    <row r="111" spans="1:11" x14ac:dyDescent="0.15">
      <c r="A111" s="120"/>
      <c r="B111" s="2"/>
      <c r="C111" s="2"/>
      <c r="D111" s="113"/>
      <c r="E111" s="113" t="str">
        <f t="shared" si="5"/>
        <v/>
      </c>
      <c r="K111" s="90" t="str">
        <f t="shared" si="4"/>
        <v/>
      </c>
    </row>
    <row r="112" spans="1:11" x14ac:dyDescent="0.15">
      <c r="A112" s="120"/>
      <c r="B112" s="2"/>
      <c r="C112" s="2"/>
      <c r="D112" s="113"/>
      <c r="E112" s="113" t="str">
        <f t="shared" si="5"/>
        <v/>
      </c>
      <c r="K112" s="90" t="str">
        <f t="shared" si="4"/>
        <v/>
      </c>
    </row>
    <row r="113" spans="1:11" ht="14.25" thickBot="1" x14ac:dyDescent="0.2">
      <c r="A113" s="120"/>
      <c r="B113" s="2"/>
      <c r="C113" s="2"/>
      <c r="D113" s="113"/>
      <c r="E113" s="113" t="str">
        <f>IF(D113="","",D113+E112)</f>
        <v/>
      </c>
      <c r="F113" s="117"/>
      <c r="G113" s="118"/>
      <c r="H113" s="117"/>
      <c r="I113" s="117"/>
      <c r="J113" s="114"/>
      <c r="K113" s="114" t="str">
        <f>IF(J113="","",J113+K112)</f>
        <v/>
      </c>
    </row>
    <row r="114" spans="1:11" ht="14.25" thickTop="1" x14ac:dyDescent="0.15">
      <c r="A114" s="120"/>
      <c r="B114" s="2"/>
      <c r="C114" s="2"/>
      <c r="D114" s="113"/>
      <c r="E114" s="113" t="str">
        <f>IF(D114="","",D114+E113)</f>
        <v/>
      </c>
      <c r="G114" s="119"/>
      <c r="K114" s="90" t="str">
        <f>IF(J114="","",J114+K113)</f>
        <v/>
      </c>
    </row>
    <row r="115" spans="1:11" x14ac:dyDescent="0.15">
      <c r="A115" s="120"/>
      <c r="B115" s="2"/>
      <c r="C115" s="2"/>
      <c r="D115" s="113"/>
      <c r="E115" s="113" t="str">
        <f>IF(D115="","",D115)</f>
        <v/>
      </c>
      <c r="K115" s="90" t="str">
        <f>IF(J115="","",J115)</f>
        <v/>
      </c>
    </row>
    <row r="116" spans="1:11" x14ac:dyDescent="0.15">
      <c r="A116" s="120"/>
      <c r="B116" s="2"/>
      <c r="C116" s="2"/>
      <c r="D116" s="113"/>
      <c r="E116" s="113" t="str">
        <f t="shared" si="5"/>
        <v/>
      </c>
      <c r="K116" s="90" t="str">
        <f t="shared" si="4"/>
        <v/>
      </c>
    </row>
    <row r="117" spans="1:11" x14ac:dyDescent="0.15">
      <c r="A117" s="120"/>
      <c r="B117" s="2"/>
      <c r="C117" s="2"/>
      <c r="D117" s="113"/>
      <c r="E117" s="113" t="str">
        <f t="shared" si="5"/>
        <v/>
      </c>
      <c r="K117" s="90" t="str">
        <f t="shared" si="4"/>
        <v/>
      </c>
    </row>
    <row r="118" spans="1:11" x14ac:dyDescent="0.15">
      <c r="A118" s="120"/>
      <c r="B118" s="2"/>
      <c r="C118" s="2"/>
      <c r="D118" s="113"/>
      <c r="E118" s="113" t="str">
        <f t="shared" si="5"/>
        <v/>
      </c>
      <c r="K118" s="90" t="str">
        <f t="shared" si="4"/>
        <v/>
      </c>
    </row>
    <row r="119" spans="1:11" x14ac:dyDescent="0.15">
      <c r="A119" s="120"/>
      <c r="B119" s="2"/>
      <c r="C119" s="2"/>
      <c r="D119" s="113"/>
      <c r="E119" s="113" t="str">
        <f t="shared" si="5"/>
        <v/>
      </c>
      <c r="K119" s="90" t="str">
        <f t="shared" si="4"/>
        <v/>
      </c>
    </row>
    <row r="120" spans="1:11" x14ac:dyDescent="0.15">
      <c r="A120" s="120"/>
      <c r="B120" s="2"/>
      <c r="C120" s="2"/>
      <c r="D120" s="113"/>
      <c r="E120" s="113"/>
      <c r="K120" s="90" t="str">
        <f t="shared" si="4"/>
        <v/>
      </c>
    </row>
    <row r="121" spans="1:11" x14ac:dyDescent="0.15">
      <c r="A121" s="120"/>
      <c r="B121" s="2"/>
      <c r="C121" s="2"/>
      <c r="D121" s="113"/>
      <c r="E121" s="113"/>
      <c r="K121" s="90" t="str">
        <f t="shared" si="4"/>
        <v/>
      </c>
    </row>
    <row r="122" spans="1:11" x14ac:dyDescent="0.15">
      <c r="A122" s="120"/>
      <c r="B122" s="2"/>
      <c r="C122" s="2"/>
      <c r="D122" s="113"/>
      <c r="E122" s="113"/>
      <c r="K122" s="90" t="str">
        <f t="shared" si="4"/>
        <v/>
      </c>
    </row>
    <row r="123" spans="1:11" x14ac:dyDescent="0.15">
      <c r="A123" s="120"/>
      <c r="B123" s="2"/>
      <c r="C123" s="2"/>
      <c r="D123" s="113"/>
      <c r="E123" s="113" t="str">
        <f t="shared" si="5"/>
        <v/>
      </c>
      <c r="K123" s="90" t="str">
        <f t="shared" si="4"/>
        <v/>
      </c>
    </row>
    <row r="124" spans="1:11" x14ac:dyDescent="0.15">
      <c r="A124" s="120"/>
      <c r="B124" s="2"/>
      <c r="C124" s="2"/>
      <c r="D124" s="113"/>
      <c r="E124" s="113" t="str">
        <f t="shared" si="5"/>
        <v/>
      </c>
      <c r="K124" s="90" t="str">
        <f t="shared" si="4"/>
        <v/>
      </c>
    </row>
    <row r="125" spans="1:11" x14ac:dyDescent="0.15">
      <c r="A125" s="120"/>
      <c r="B125" s="2"/>
      <c r="C125" s="2"/>
      <c r="D125" s="113"/>
      <c r="E125" s="113" t="str">
        <f t="shared" si="5"/>
        <v/>
      </c>
      <c r="K125" s="90" t="str">
        <f t="shared" si="4"/>
        <v/>
      </c>
    </row>
    <row r="126" spans="1:11" x14ac:dyDescent="0.15">
      <c r="A126" s="120"/>
      <c r="B126" s="2"/>
      <c r="C126" s="2"/>
      <c r="D126" s="113"/>
      <c r="E126" s="113" t="str">
        <f t="shared" si="5"/>
        <v/>
      </c>
      <c r="K126" s="90" t="str">
        <f t="shared" si="4"/>
        <v/>
      </c>
    </row>
    <row r="127" spans="1:11" x14ac:dyDescent="0.15">
      <c r="A127" s="120"/>
      <c r="B127" s="2"/>
      <c r="C127" s="2"/>
      <c r="D127" s="113"/>
      <c r="E127" s="113" t="str">
        <f t="shared" si="5"/>
        <v/>
      </c>
      <c r="K127" s="90" t="str">
        <f t="shared" si="4"/>
        <v/>
      </c>
    </row>
    <row r="128" spans="1:11" x14ac:dyDescent="0.15">
      <c r="E128" s="90" t="str">
        <f t="shared" si="5"/>
        <v/>
      </c>
      <c r="K128" s="90" t="str">
        <f t="shared" si="4"/>
        <v/>
      </c>
    </row>
    <row r="129" spans="5:11" x14ac:dyDescent="0.15">
      <c r="E129" s="90" t="str">
        <f t="shared" si="5"/>
        <v/>
      </c>
      <c r="K129" s="90" t="str">
        <f t="shared" si="4"/>
        <v/>
      </c>
    </row>
    <row r="130" spans="5:11" x14ac:dyDescent="0.15">
      <c r="E130" s="90" t="str">
        <f t="shared" si="5"/>
        <v/>
      </c>
      <c r="K130" s="90" t="str">
        <f t="shared" si="4"/>
        <v/>
      </c>
    </row>
    <row r="131" spans="5:11" x14ac:dyDescent="0.15">
      <c r="E131" s="90" t="str">
        <f t="shared" si="5"/>
        <v/>
      </c>
      <c r="K131" s="90" t="str">
        <f t="shared" si="4"/>
        <v/>
      </c>
    </row>
    <row r="132" spans="5:11" x14ac:dyDescent="0.15">
      <c r="E132" s="90" t="str">
        <f t="shared" si="5"/>
        <v/>
      </c>
      <c r="K132" s="90" t="str">
        <f t="shared" si="4"/>
        <v/>
      </c>
    </row>
    <row r="133" spans="5:11" x14ac:dyDescent="0.15">
      <c r="E133" s="90" t="str">
        <f t="shared" si="5"/>
        <v/>
      </c>
      <c r="K133" s="90" t="str">
        <f t="shared" si="4"/>
        <v/>
      </c>
    </row>
    <row r="134" spans="5:11" x14ac:dyDescent="0.15">
      <c r="E134" s="90" t="str">
        <f t="shared" si="5"/>
        <v/>
      </c>
      <c r="K134" s="90" t="str">
        <f t="shared" si="4"/>
        <v/>
      </c>
    </row>
    <row r="135" spans="5:11" x14ac:dyDescent="0.15">
      <c r="E135" s="90" t="str">
        <f t="shared" si="5"/>
        <v/>
      </c>
      <c r="K135" s="90" t="str">
        <f t="shared" si="4"/>
        <v/>
      </c>
    </row>
    <row r="136" spans="5:11" x14ac:dyDescent="0.15">
      <c r="E136" s="90" t="str">
        <f t="shared" ref="E136:E199" si="6">IF(D136="","",D136+E135)</f>
        <v/>
      </c>
      <c r="K136" s="90" t="str">
        <f t="shared" ref="K136:K199" si="7">IF(J136="","",J136+K135)</f>
        <v/>
      </c>
    </row>
    <row r="137" spans="5:11" x14ac:dyDescent="0.15">
      <c r="E137" s="90" t="str">
        <f t="shared" si="6"/>
        <v/>
      </c>
      <c r="K137" s="90" t="str">
        <f t="shared" si="7"/>
        <v/>
      </c>
    </row>
    <row r="138" spans="5:11" x14ac:dyDescent="0.15">
      <c r="E138" s="90" t="str">
        <f t="shared" si="6"/>
        <v/>
      </c>
      <c r="K138" s="90" t="str">
        <f t="shared" si="7"/>
        <v/>
      </c>
    </row>
    <row r="139" spans="5:11" x14ac:dyDescent="0.15">
      <c r="E139" s="90" t="str">
        <f t="shared" si="6"/>
        <v/>
      </c>
      <c r="K139" s="90" t="str">
        <f t="shared" si="7"/>
        <v/>
      </c>
    </row>
    <row r="140" spans="5:11" x14ac:dyDescent="0.15">
      <c r="E140" s="90" t="str">
        <f t="shared" si="6"/>
        <v/>
      </c>
      <c r="K140" s="90" t="str">
        <f t="shared" si="7"/>
        <v/>
      </c>
    </row>
    <row r="141" spans="5:11" x14ac:dyDescent="0.15">
      <c r="E141" s="90" t="str">
        <f t="shared" si="6"/>
        <v/>
      </c>
      <c r="K141" s="90" t="str">
        <f t="shared" si="7"/>
        <v/>
      </c>
    </row>
    <row r="142" spans="5:11" x14ac:dyDescent="0.15">
      <c r="E142" s="90" t="str">
        <f t="shared" si="6"/>
        <v/>
      </c>
      <c r="K142" s="90" t="str">
        <f t="shared" si="7"/>
        <v/>
      </c>
    </row>
    <row r="143" spans="5:11" x14ac:dyDescent="0.15">
      <c r="E143" s="90" t="str">
        <f t="shared" si="6"/>
        <v/>
      </c>
      <c r="K143" s="90" t="str">
        <f t="shared" si="7"/>
        <v/>
      </c>
    </row>
    <row r="144" spans="5:11" x14ac:dyDescent="0.15">
      <c r="E144" s="90" t="str">
        <f t="shared" si="6"/>
        <v/>
      </c>
      <c r="K144" s="90" t="str">
        <f t="shared" si="7"/>
        <v/>
      </c>
    </row>
    <row r="145" spans="5:11" x14ac:dyDescent="0.15">
      <c r="E145" s="90" t="str">
        <f t="shared" si="6"/>
        <v/>
      </c>
      <c r="K145" s="90" t="str">
        <f t="shared" si="7"/>
        <v/>
      </c>
    </row>
    <row r="146" spans="5:11" x14ac:dyDescent="0.15">
      <c r="E146" s="90" t="str">
        <f t="shared" si="6"/>
        <v/>
      </c>
      <c r="K146" s="90" t="str">
        <f t="shared" si="7"/>
        <v/>
      </c>
    </row>
    <row r="147" spans="5:11" x14ac:dyDescent="0.15">
      <c r="E147" s="90" t="str">
        <f t="shared" si="6"/>
        <v/>
      </c>
      <c r="K147" s="90" t="str">
        <f t="shared" si="7"/>
        <v/>
      </c>
    </row>
    <row r="148" spans="5:11" x14ac:dyDescent="0.15">
      <c r="E148" s="90" t="str">
        <f t="shared" si="6"/>
        <v/>
      </c>
      <c r="K148" s="90" t="str">
        <f t="shared" si="7"/>
        <v/>
      </c>
    </row>
    <row r="149" spans="5:11" x14ac:dyDescent="0.15">
      <c r="E149" s="90" t="str">
        <f t="shared" si="6"/>
        <v/>
      </c>
      <c r="K149" s="90" t="str">
        <f t="shared" si="7"/>
        <v/>
      </c>
    </row>
    <row r="150" spans="5:11" x14ac:dyDescent="0.15">
      <c r="E150" s="90" t="str">
        <f t="shared" si="6"/>
        <v/>
      </c>
      <c r="K150" s="90" t="str">
        <f t="shared" si="7"/>
        <v/>
      </c>
    </row>
    <row r="151" spans="5:11" x14ac:dyDescent="0.15">
      <c r="E151" s="90" t="str">
        <f t="shared" si="6"/>
        <v/>
      </c>
      <c r="K151" s="90" t="str">
        <f t="shared" si="7"/>
        <v/>
      </c>
    </row>
    <row r="152" spans="5:11" x14ac:dyDescent="0.15">
      <c r="E152" s="90" t="str">
        <f t="shared" si="6"/>
        <v/>
      </c>
      <c r="K152" s="90" t="str">
        <f t="shared" si="7"/>
        <v/>
      </c>
    </row>
    <row r="153" spans="5:11" x14ac:dyDescent="0.15">
      <c r="E153" s="90" t="str">
        <f t="shared" si="6"/>
        <v/>
      </c>
      <c r="K153" s="90" t="str">
        <f t="shared" si="7"/>
        <v/>
      </c>
    </row>
    <row r="154" spans="5:11" x14ac:dyDescent="0.15">
      <c r="E154" s="90" t="str">
        <f t="shared" si="6"/>
        <v/>
      </c>
      <c r="K154" s="90" t="str">
        <f t="shared" si="7"/>
        <v/>
      </c>
    </row>
    <row r="155" spans="5:11" x14ac:dyDescent="0.15">
      <c r="E155" s="90" t="str">
        <f t="shared" si="6"/>
        <v/>
      </c>
      <c r="K155" s="90" t="str">
        <f t="shared" si="7"/>
        <v/>
      </c>
    </row>
    <row r="156" spans="5:11" x14ac:dyDescent="0.15">
      <c r="E156" s="90" t="str">
        <f t="shared" si="6"/>
        <v/>
      </c>
      <c r="K156" s="90" t="str">
        <f t="shared" si="7"/>
        <v/>
      </c>
    </row>
    <row r="157" spans="5:11" x14ac:dyDescent="0.15">
      <c r="E157" s="90" t="str">
        <f t="shared" si="6"/>
        <v/>
      </c>
      <c r="K157" s="90" t="str">
        <f t="shared" si="7"/>
        <v/>
      </c>
    </row>
    <row r="158" spans="5:11" x14ac:dyDescent="0.15">
      <c r="E158" s="90" t="str">
        <f t="shared" si="6"/>
        <v/>
      </c>
      <c r="K158" s="90" t="str">
        <f t="shared" si="7"/>
        <v/>
      </c>
    </row>
    <row r="159" spans="5:11" x14ac:dyDescent="0.15">
      <c r="E159" s="90" t="str">
        <f t="shared" si="6"/>
        <v/>
      </c>
      <c r="K159" s="90" t="str">
        <f t="shared" si="7"/>
        <v/>
      </c>
    </row>
    <row r="160" spans="5:11" x14ac:dyDescent="0.15">
      <c r="E160" s="90" t="str">
        <f t="shared" si="6"/>
        <v/>
      </c>
      <c r="K160" s="90" t="str">
        <f t="shared" si="7"/>
        <v/>
      </c>
    </row>
    <row r="161" spans="5:11" x14ac:dyDescent="0.15">
      <c r="E161" s="90" t="str">
        <f t="shared" si="6"/>
        <v/>
      </c>
      <c r="K161" s="90" t="str">
        <f t="shared" si="7"/>
        <v/>
      </c>
    </row>
    <row r="162" spans="5:11" x14ac:dyDescent="0.15">
      <c r="E162" s="90" t="str">
        <f t="shared" si="6"/>
        <v/>
      </c>
      <c r="K162" s="90" t="str">
        <f t="shared" si="7"/>
        <v/>
      </c>
    </row>
    <row r="163" spans="5:11" x14ac:dyDescent="0.15">
      <c r="E163" s="90" t="str">
        <f t="shared" si="6"/>
        <v/>
      </c>
      <c r="K163" s="90" t="str">
        <f t="shared" si="7"/>
        <v/>
      </c>
    </row>
    <row r="164" spans="5:11" x14ac:dyDescent="0.15">
      <c r="E164" s="90" t="str">
        <f t="shared" si="6"/>
        <v/>
      </c>
      <c r="K164" s="90" t="str">
        <f t="shared" si="7"/>
        <v/>
      </c>
    </row>
    <row r="165" spans="5:11" x14ac:dyDescent="0.15">
      <c r="E165" s="90" t="str">
        <f t="shared" si="6"/>
        <v/>
      </c>
      <c r="K165" s="90" t="str">
        <f t="shared" si="7"/>
        <v/>
      </c>
    </row>
    <row r="166" spans="5:11" x14ac:dyDescent="0.15">
      <c r="E166" s="90" t="str">
        <f t="shared" si="6"/>
        <v/>
      </c>
      <c r="K166" s="90" t="str">
        <f t="shared" si="7"/>
        <v/>
      </c>
    </row>
    <row r="167" spans="5:11" x14ac:dyDescent="0.15">
      <c r="E167" s="90" t="str">
        <f t="shared" si="6"/>
        <v/>
      </c>
      <c r="K167" s="90" t="str">
        <f t="shared" si="7"/>
        <v/>
      </c>
    </row>
    <row r="168" spans="5:11" x14ac:dyDescent="0.15">
      <c r="E168" s="90" t="str">
        <f t="shared" si="6"/>
        <v/>
      </c>
      <c r="K168" s="90" t="str">
        <f t="shared" si="7"/>
        <v/>
      </c>
    </row>
    <row r="169" spans="5:11" x14ac:dyDescent="0.15">
      <c r="E169" s="90" t="str">
        <f t="shared" si="6"/>
        <v/>
      </c>
      <c r="K169" s="90" t="str">
        <f t="shared" si="7"/>
        <v/>
      </c>
    </row>
    <row r="170" spans="5:11" x14ac:dyDescent="0.15">
      <c r="E170" s="90" t="str">
        <f t="shared" si="6"/>
        <v/>
      </c>
      <c r="K170" s="90" t="str">
        <f t="shared" si="7"/>
        <v/>
      </c>
    </row>
    <row r="171" spans="5:11" x14ac:dyDescent="0.15">
      <c r="E171" s="90" t="str">
        <f t="shared" si="6"/>
        <v/>
      </c>
      <c r="K171" s="90" t="str">
        <f t="shared" si="7"/>
        <v/>
      </c>
    </row>
    <row r="172" spans="5:11" x14ac:dyDescent="0.15">
      <c r="E172" s="90" t="str">
        <f t="shared" si="6"/>
        <v/>
      </c>
      <c r="K172" s="90" t="str">
        <f t="shared" si="7"/>
        <v/>
      </c>
    </row>
    <row r="173" spans="5:11" x14ac:dyDescent="0.15">
      <c r="E173" s="90" t="str">
        <f t="shared" si="6"/>
        <v/>
      </c>
      <c r="K173" s="90" t="str">
        <f t="shared" si="7"/>
        <v/>
      </c>
    </row>
    <row r="174" spans="5:11" x14ac:dyDescent="0.15">
      <c r="E174" s="90" t="str">
        <f t="shared" si="6"/>
        <v/>
      </c>
      <c r="K174" s="90" t="str">
        <f t="shared" si="7"/>
        <v/>
      </c>
    </row>
    <row r="175" spans="5:11" x14ac:dyDescent="0.15">
      <c r="E175" s="90" t="str">
        <f t="shared" si="6"/>
        <v/>
      </c>
      <c r="K175" s="90" t="str">
        <f t="shared" si="7"/>
        <v/>
      </c>
    </row>
    <row r="176" spans="5:11" x14ac:dyDescent="0.15">
      <c r="E176" s="90" t="str">
        <f t="shared" si="6"/>
        <v/>
      </c>
      <c r="K176" s="90" t="str">
        <f t="shared" si="7"/>
        <v/>
      </c>
    </row>
    <row r="177" spans="5:11" x14ac:dyDescent="0.15">
      <c r="E177" s="90" t="str">
        <f t="shared" si="6"/>
        <v/>
      </c>
      <c r="K177" s="90" t="str">
        <f t="shared" si="7"/>
        <v/>
      </c>
    </row>
    <row r="178" spans="5:11" x14ac:dyDescent="0.15">
      <c r="E178" s="90" t="str">
        <f t="shared" si="6"/>
        <v/>
      </c>
      <c r="K178" s="90" t="str">
        <f t="shared" si="7"/>
        <v/>
      </c>
    </row>
    <row r="179" spans="5:11" x14ac:dyDescent="0.15">
      <c r="E179" s="90" t="str">
        <f t="shared" si="6"/>
        <v/>
      </c>
      <c r="K179" s="90" t="str">
        <f t="shared" si="7"/>
        <v/>
      </c>
    </row>
    <row r="180" spans="5:11" x14ac:dyDescent="0.15">
      <c r="E180" s="90" t="str">
        <f t="shared" si="6"/>
        <v/>
      </c>
      <c r="K180" s="90" t="str">
        <f t="shared" si="7"/>
        <v/>
      </c>
    </row>
    <row r="181" spans="5:11" x14ac:dyDescent="0.15">
      <c r="E181" s="90" t="str">
        <f t="shared" si="6"/>
        <v/>
      </c>
      <c r="K181" s="90" t="str">
        <f t="shared" si="7"/>
        <v/>
      </c>
    </row>
    <row r="182" spans="5:11" x14ac:dyDescent="0.15">
      <c r="E182" s="90" t="str">
        <f t="shared" si="6"/>
        <v/>
      </c>
      <c r="K182" s="90" t="str">
        <f t="shared" si="7"/>
        <v/>
      </c>
    </row>
    <row r="183" spans="5:11" x14ac:dyDescent="0.15">
      <c r="E183" s="90" t="str">
        <f t="shared" si="6"/>
        <v/>
      </c>
      <c r="K183" s="90" t="str">
        <f t="shared" si="7"/>
        <v/>
      </c>
    </row>
    <row r="184" spans="5:11" x14ac:dyDescent="0.15">
      <c r="E184" s="90" t="str">
        <f t="shared" si="6"/>
        <v/>
      </c>
      <c r="K184" s="90" t="str">
        <f t="shared" si="7"/>
        <v/>
      </c>
    </row>
    <row r="185" spans="5:11" x14ac:dyDescent="0.15">
      <c r="E185" s="90" t="str">
        <f t="shared" si="6"/>
        <v/>
      </c>
      <c r="K185" s="90" t="str">
        <f t="shared" si="7"/>
        <v/>
      </c>
    </row>
    <row r="186" spans="5:11" x14ac:dyDescent="0.15">
      <c r="E186" s="90" t="str">
        <f t="shared" si="6"/>
        <v/>
      </c>
      <c r="K186" s="90" t="str">
        <f t="shared" si="7"/>
        <v/>
      </c>
    </row>
    <row r="187" spans="5:11" x14ac:dyDescent="0.15">
      <c r="E187" s="90" t="str">
        <f t="shared" si="6"/>
        <v/>
      </c>
      <c r="K187" s="90" t="str">
        <f t="shared" si="7"/>
        <v/>
      </c>
    </row>
    <row r="188" spans="5:11" x14ac:dyDescent="0.15">
      <c r="E188" s="90" t="str">
        <f t="shared" si="6"/>
        <v/>
      </c>
      <c r="K188" s="90" t="str">
        <f t="shared" si="7"/>
        <v/>
      </c>
    </row>
    <row r="189" spans="5:11" x14ac:dyDescent="0.15">
      <c r="E189" s="90" t="str">
        <f t="shared" si="6"/>
        <v/>
      </c>
      <c r="K189" s="90" t="str">
        <f t="shared" si="7"/>
        <v/>
      </c>
    </row>
    <row r="190" spans="5:11" x14ac:dyDescent="0.15">
      <c r="E190" s="90" t="str">
        <f t="shared" si="6"/>
        <v/>
      </c>
      <c r="K190" s="90" t="str">
        <f t="shared" si="7"/>
        <v/>
      </c>
    </row>
    <row r="191" spans="5:11" x14ac:dyDescent="0.15">
      <c r="E191" s="90" t="str">
        <f t="shared" si="6"/>
        <v/>
      </c>
      <c r="K191" s="90" t="str">
        <f t="shared" si="7"/>
        <v/>
      </c>
    </row>
    <row r="192" spans="5:11" x14ac:dyDescent="0.15">
      <c r="E192" s="90" t="str">
        <f t="shared" si="6"/>
        <v/>
      </c>
      <c r="K192" s="90" t="str">
        <f t="shared" si="7"/>
        <v/>
      </c>
    </row>
    <row r="193" spans="5:11" x14ac:dyDescent="0.15">
      <c r="E193" s="90" t="str">
        <f t="shared" si="6"/>
        <v/>
      </c>
      <c r="K193" s="90" t="str">
        <f t="shared" si="7"/>
        <v/>
      </c>
    </row>
    <row r="194" spans="5:11" x14ac:dyDescent="0.15">
      <c r="E194" s="90" t="str">
        <f t="shared" si="6"/>
        <v/>
      </c>
      <c r="K194" s="90" t="str">
        <f t="shared" si="7"/>
        <v/>
      </c>
    </row>
    <row r="195" spans="5:11" x14ac:dyDescent="0.15">
      <c r="E195" s="90" t="str">
        <f t="shared" si="6"/>
        <v/>
      </c>
      <c r="K195" s="90" t="str">
        <f t="shared" si="7"/>
        <v/>
      </c>
    </row>
    <row r="196" spans="5:11" x14ac:dyDescent="0.15">
      <c r="E196" s="90" t="str">
        <f t="shared" si="6"/>
        <v/>
      </c>
      <c r="K196" s="90" t="str">
        <f t="shared" si="7"/>
        <v/>
      </c>
    </row>
    <row r="197" spans="5:11" x14ac:dyDescent="0.15">
      <c r="E197" s="90" t="str">
        <f t="shared" si="6"/>
        <v/>
      </c>
      <c r="K197" s="90" t="str">
        <f t="shared" si="7"/>
        <v/>
      </c>
    </row>
    <row r="198" spans="5:11" x14ac:dyDescent="0.15">
      <c r="E198" s="90" t="str">
        <f t="shared" si="6"/>
        <v/>
      </c>
      <c r="K198" s="90" t="str">
        <f t="shared" si="7"/>
        <v/>
      </c>
    </row>
    <row r="199" spans="5:11" x14ac:dyDescent="0.15">
      <c r="E199" s="90" t="str">
        <f t="shared" si="6"/>
        <v/>
      </c>
      <c r="K199" s="90" t="str">
        <f t="shared" si="7"/>
        <v/>
      </c>
    </row>
    <row r="200" spans="5:11" x14ac:dyDescent="0.15">
      <c r="E200" s="90" t="str">
        <f t="shared" ref="E200:E263" si="8">IF(D200="","",D200+E199)</f>
        <v/>
      </c>
      <c r="K200" s="90" t="str">
        <f t="shared" ref="K200:K263" si="9">IF(J200="","",J200+K199)</f>
        <v/>
      </c>
    </row>
    <row r="201" spans="5:11" x14ac:dyDescent="0.15">
      <c r="E201" s="90" t="str">
        <f t="shared" si="8"/>
        <v/>
      </c>
      <c r="K201" s="90" t="str">
        <f t="shared" si="9"/>
        <v/>
      </c>
    </row>
    <row r="202" spans="5:11" x14ac:dyDescent="0.15">
      <c r="E202" s="90" t="str">
        <f t="shared" si="8"/>
        <v/>
      </c>
      <c r="K202" s="90" t="str">
        <f t="shared" si="9"/>
        <v/>
      </c>
    </row>
    <row r="203" spans="5:11" x14ac:dyDescent="0.15">
      <c r="E203" s="90" t="str">
        <f t="shared" si="8"/>
        <v/>
      </c>
      <c r="K203" s="90" t="str">
        <f t="shared" si="9"/>
        <v/>
      </c>
    </row>
    <row r="204" spans="5:11" x14ac:dyDescent="0.15">
      <c r="E204" s="90" t="str">
        <f t="shared" si="8"/>
        <v/>
      </c>
      <c r="K204" s="90" t="str">
        <f t="shared" si="9"/>
        <v/>
      </c>
    </row>
    <row r="205" spans="5:11" x14ac:dyDescent="0.15">
      <c r="E205" s="90" t="str">
        <f t="shared" si="8"/>
        <v/>
      </c>
      <c r="K205" s="90" t="str">
        <f t="shared" si="9"/>
        <v/>
      </c>
    </row>
    <row r="206" spans="5:11" x14ac:dyDescent="0.15">
      <c r="E206" s="90" t="str">
        <f t="shared" si="8"/>
        <v/>
      </c>
      <c r="K206" s="90" t="str">
        <f t="shared" si="9"/>
        <v/>
      </c>
    </row>
    <row r="207" spans="5:11" x14ac:dyDescent="0.15">
      <c r="E207" s="90" t="str">
        <f t="shared" si="8"/>
        <v/>
      </c>
      <c r="K207" s="90" t="str">
        <f t="shared" si="9"/>
        <v/>
      </c>
    </row>
    <row r="208" spans="5:11" x14ac:dyDescent="0.15">
      <c r="E208" s="90" t="str">
        <f t="shared" si="8"/>
        <v/>
      </c>
      <c r="K208" s="90" t="str">
        <f t="shared" si="9"/>
        <v/>
      </c>
    </row>
    <row r="209" spans="5:11" x14ac:dyDescent="0.15">
      <c r="E209" s="90" t="str">
        <f t="shared" si="8"/>
        <v/>
      </c>
      <c r="K209" s="90" t="str">
        <f t="shared" si="9"/>
        <v/>
      </c>
    </row>
    <row r="210" spans="5:11" x14ac:dyDescent="0.15">
      <c r="E210" s="90" t="str">
        <f t="shared" si="8"/>
        <v/>
      </c>
      <c r="K210" s="90" t="str">
        <f t="shared" si="9"/>
        <v/>
      </c>
    </row>
    <row r="211" spans="5:11" x14ac:dyDescent="0.15">
      <c r="E211" s="90" t="str">
        <f t="shared" si="8"/>
        <v/>
      </c>
      <c r="K211" s="90" t="str">
        <f t="shared" si="9"/>
        <v/>
      </c>
    </row>
    <row r="212" spans="5:11" x14ac:dyDescent="0.15">
      <c r="E212" s="90" t="str">
        <f t="shared" si="8"/>
        <v/>
      </c>
      <c r="K212" s="90" t="str">
        <f t="shared" si="9"/>
        <v/>
      </c>
    </row>
    <row r="213" spans="5:11" x14ac:dyDescent="0.15">
      <c r="E213" s="90" t="str">
        <f t="shared" si="8"/>
        <v/>
      </c>
      <c r="K213" s="90" t="str">
        <f t="shared" si="9"/>
        <v/>
      </c>
    </row>
    <row r="214" spans="5:11" x14ac:dyDescent="0.15">
      <c r="E214" s="90" t="str">
        <f t="shared" si="8"/>
        <v/>
      </c>
      <c r="K214" s="90" t="str">
        <f t="shared" si="9"/>
        <v/>
      </c>
    </row>
    <row r="215" spans="5:11" x14ac:dyDescent="0.15">
      <c r="E215" s="90" t="str">
        <f t="shared" si="8"/>
        <v/>
      </c>
      <c r="K215" s="90" t="str">
        <f t="shared" si="9"/>
        <v/>
      </c>
    </row>
    <row r="216" spans="5:11" x14ac:dyDescent="0.15">
      <c r="E216" s="90" t="str">
        <f t="shared" si="8"/>
        <v/>
      </c>
      <c r="K216" s="90" t="str">
        <f t="shared" si="9"/>
        <v/>
      </c>
    </row>
    <row r="217" spans="5:11" x14ac:dyDescent="0.15">
      <c r="E217" s="90" t="str">
        <f t="shared" si="8"/>
        <v/>
      </c>
      <c r="K217" s="90" t="str">
        <f t="shared" si="9"/>
        <v/>
      </c>
    </row>
    <row r="218" spans="5:11" x14ac:dyDescent="0.15">
      <c r="E218" s="90" t="str">
        <f t="shared" si="8"/>
        <v/>
      </c>
      <c r="K218" s="90" t="str">
        <f t="shared" si="9"/>
        <v/>
      </c>
    </row>
    <row r="219" spans="5:11" x14ac:dyDescent="0.15">
      <c r="E219" s="90" t="str">
        <f t="shared" si="8"/>
        <v/>
      </c>
      <c r="K219" s="90" t="str">
        <f t="shared" si="9"/>
        <v/>
      </c>
    </row>
    <row r="220" spans="5:11" x14ac:dyDescent="0.15">
      <c r="E220" s="90" t="str">
        <f t="shared" si="8"/>
        <v/>
      </c>
      <c r="K220" s="90" t="str">
        <f t="shared" si="9"/>
        <v/>
      </c>
    </row>
    <row r="221" spans="5:11" x14ac:dyDescent="0.15">
      <c r="E221" s="90" t="str">
        <f t="shared" si="8"/>
        <v/>
      </c>
      <c r="K221" s="90" t="str">
        <f t="shared" si="9"/>
        <v/>
      </c>
    </row>
    <row r="222" spans="5:11" x14ac:dyDescent="0.15">
      <c r="E222" s="90" t="str">
        <f t="shared" si="8"/>
        <v/>
      </c>
      <c r="K222" s="90" t="str">
        <f t="shared" si="9"/>
        <v/>
      </c>
    </row>
    <row r="223" spans="5:11" x14ac:dyDescent="0.15">
      <c r="E223" s="90" t="str">
        <f t="shared" si="8"/>
        <v/>
      </c>
      <c r="K223" s="90" t="str">
        <f t="shared" si="9"/>
        <v/>
      </c>
    </row>
    <row r="224" spans="5:11" x14ac:dyDescent="0.15">
      <c r="E224" s="90" t="str">
        <f t="shared" si="8"/>
        <v/>
      </c>
      <c r="K224" s="90" t="str">
        <f t="shared" si="9"/>
        <v/>
      </c>
    </row>
    <row r="225" spans="5:11" x14ac:dyDescent="0.15">
      <c r="E225" s="90" t="str">
        <f t="shared" si="8"/>
        <v/>
      </c>
      <c r="K225" s="90" t="str">
        <f t="shared" si="9"/>
        <v/>
      </c>
    </row>
    <row r="226" spans="5:11" x14ac:dyDescent="0.15">
      <c r="E226" s="90" t="str">
        <f t="shared" si="8"/>
        <v/>
      </c>
      <c r="K226" s="90" t="str">
        <f t="shared" si="9"/>
        <v/>
      </c>
    </row>
    <row r="227" spans="5:11" x14ac:dyDescent="0.15">
      <c r="E227" s="90" t="str">
        <f t="shared" si="8"/>
        <v/>
      </c>
      <c r="K227" s="90" t="str">
        <f t="shared" si="9"/>
        <v/>
      </c>
    </row>
    <row r="228" spans="5:11" x14ac:dyDescent="0.15">
      <c r="E228" s="90" t="str">
        <f t="shared" si="8"/>
        <v/>
      </c>
      <c r="K228" s="90" t="str">
        <f t="shared" si="9"/>
        <v/>
      </c>
    </row>
    <row r="229" spans="5:11" x14ac:dyDescent="0.15">
      <c r="E229" s="90" t="str">
        <f t="shared" si="8"/>
        <v/>
      </c>
      <c r="K229" s="90" t="str">
        <f t="shared" si="9"/>
        <v/>
      </c>
    </row>
    <row r="230" spans="5:11" x14ac:dyDescent="0.15">
      <c r="E230" s="90" t="str">
        <f t="shared" si="8"/>
        <v/>
      </c>
      <c r="K230" s="90" t="str">
        <f t="shared" si="9"/>
        <v/>
      </c>
    </row>
    <row r="231" spans="5:11" x14ac:dyDescent="0.15">
      <c r="E231" s="90" t="str">
        <f t="shared" si="8"/>
        <v/>
      </c>
      <c r="K231" s="90" t="str">
        <f t="shared" si="9"/>
        <v/>
      </c>
    </row>
    <row r="232" spans="5:11" x14ac:dyDescent="0.15">
      <c r="E232" s="90" t="str">
        <f t="shared" si="8"/>
        <v/>
      </c>
      <c r="K232" s="90" t="str">
        <f t="shared" si="9"/>
        <v/>
      </c>
    </row>
    <row r="233" spans="5:11" x14ac:dyDescent="0.15">
      <c r="E233" s="90" t="str">
        <f t="shared" si="8"/>
        <v/>
      </c>
      <c r="K233" s="90" t="str">
        <f t="shared" si="9"/>
        <v/>
      </c>
    </row>
    <row r="234" spans="5:11" x14ac:dyDescent="0.15">
      <c r="E234" s="90" t="str">
        <f t="shared" si="8"/>
        <v/>
      </c>
      <c r="K234" s="90" t="str">
        <f t="shared" si="9"/>
        <v/>
      </c>
    </row>
    <row r="235" spans="5:11" x14ac:dyDescent="0.15">
      <c r="E235" s="90" t="str">
        <f t="shared" si="8"/>
        <v/>
      </c>
      <c r="K235" s="90" t="str">
        <f t="shared" si="9"/>
        <v/>
      </c>
    </row>
    <row r="236" spans="5:11" x14ac:dyDescent="0.15">
      <c r="E236" s="90" t="str">
        <f t="shared" si="8"/>
        <v/>
      </c>
      <c r="K236" s="90" t="str">
        <f t="shared" si="9"/>
        <v/>
      </c>
    </row>
    <row r="237" spans="5:11" x14ac:dyDescent="0.15">
      <c r="E237" s="90" t="str">
        <f t="shared" si="8"/>
        <v/>
      </c>
      <c r="K237" s="90" t="str">
        <f t="shared" si="9"/>
        <v/>
      </c>
    </row>
    <row r="238" spans="5:11" x14ac:dyDescent="0.15">
      <c r="E238" s="90" t="str">
        <f t="shared" si="8"/>
        <v/>
      </c>
      <c r="K238" s="90" t="str">
        <f t="shared" si="9"/>
        <v/>
      </c>
    </row>
    <row r="239" spans="5:11" x14ac:dyDescent="0.15">
      <c r="E239" s="90" t="str">
        <f t="shared" si="8"/>
        <v/>
      </c>
      <c r="K239" s="90" t="str">
        <f t="shared" si="9"/>
        <v/>
      </c>
    </row>
    <row r="240" spans="5:11" x14ac:dyDescent="0.15">
      <c r="E240" s="90" t="str">
        <f t="shared" si="8"/>
        <v/>
      </c>
      <c r="K240" s="90" t="str">
        <f t="shared" si="9"/>
        <v/>
      </c>
    </row>
    <row r="241" spans="5:11" x14ac:dyDescent="0.15">
      <c r="E241" s="90" t="str">
        <f t="shared" si="8"/>
        <v/>
      </c>
      <c r="K241" s="90" t="str">
        <f t="shared" si="9"/>
        <v/>
      </c>
    </row>
    <row r="242" spans="5:11" x14ac:dyDescent="0.15">
      <c r="E242" s="90" t="str">
        <f t="shared" si="8"/>
        <v/>
      </c>
      <c r="K242" s="90" t="str">
        <f t="shared" si="9"/>
        <v/>
      </c>
    </row>
    <row r="243" spans="5:11" x14ac:dyDescent="0.15">
      <c r="E243" s="90" t="str">
        <f t="shared" si="8"/>
        <v/>
      </c>
      <c r="K243" s="90" t="str">
        <f t="shared" si="9"/>
        <v/>
      </c>
    </row>
    <row r="244" spans="5:11" x14ac:dyDescent="0.15">
      <c r="E244" s="90" t="str">
        <f t="shared" si="8"/>
        <v/>
      </c>
      <c r="K244" s="90" t="str">
        <f t="shared" si="9"/>
        <v/>
      </c>
    </row>
    <row r="245" spans="5:11" x14ac:dyDescent="0.15">
      <c r="E245" s="90" t="str">
        <f t="shared" si="8"/>
        <v/>
      </c>
      <c r="K245" s="90" t="str">
        <f t="shared" si="9"/>
        <v/>
      </c>
    </row>
    <row r="246" spans="5:11" x14ac:dyDescent="0.15">
      <c r="E246" s="90" t="str">
        <f t="shared" si="8"/>
        <v/>
      </c>
      <c r="K246" s="90" t="str">
        <f t="shared" si="9"/>
        <v/>
      </c>
    </row>
    <row r="247" spans="5:11" x14ac:dyDescent="0.15">
      <c r="E247" s="90" t="str">
        <f t="shared" si="8"/>
        <v/>
      </c>
      <c r="K247" s="90" t="str">
        <f t="shared" si="9"/>
        <v/>
      </c>
    </row>
    <row r="248" spans="5:11" x14ac:dyDescent="0.15">
      <c r="E248" s="90" t="str">
        <f t="shared" si="8"/>
        <v/>
      </c>
      <c r="K248" s="90" t="str">
        <f t="shared" si="9"/>
        <v/>
      </c>
    </row>
    <row r="249" spans="5:11" x14ac:dyDescent="0.15">
      <c r="E249" s="90" t="str">
        <f t="shared" si="8"/>
        <v/>
      </c>
      <c r="K249" s="90" t="str">
        <f t="shared" si="9"/>
        <v/>
      </c>
    </row>
    <row r="250" spans="5:11" x14ac:dyDescent="0.15">
      <c r="E250" s="90" t="str">
        <f t="shared" si="8"/>
        <v/>
      </c>
      <c r="K250" s="90" t="str">
        <f t="shared" si="9"/>
        <v/>
      </c>
    </row>
    <row r="251" spans="5:11" x14ac:dyDescent="0.15">
      <c r="E251" s="90" t="str">
        <f t="shared" si="8"/>
        <v/>
      </c>
      <c r="K251" s="90" t="str">
        <f t="shared" si="9"/>
        <v/>
      </c>
    </row>
    <row r="252" spans="5:11" x14ac:dyDescent="0.15">
      <c r="E252" s="90" t="str">
        <f t="shared" si="8"/>
        <v/>
      </c>
      <c r="K252" s="90" t="str">
        <f t="shared" si="9"/>
        <v/>
      </c>
    </row>
    <row r="253" spans="5:11" x14ac:dyDescent="0.15">
      <c r="E253" s="90" t="str">
        <f t="shared" si="8"/>
        <v/>
      </c>
      <c r="K253" s="90" t="str">
        <f t="shared" si="9"/>
        <v/>
      </c>
    </row>
    <row r="254" spans="5:11" x14ac:dyDescent="0.15">
      <c r="E254" s="90" t="str">
        <f t="shared" si="8"/>
        <v/>
      </c>
      <c r="K254" s="90" t="str">
        <f t="shared" si="9"/>
        <v/>
      </c>
    </row>
    <row r="255" spans="5:11" x14ac:dyDescent="0.15">
      <c r="E255" s="90" t="str">
        <f t="shared" si="8"/>
        <v/>
      </c>
      <c r="K255" s="90" t="str">
        <f t="shared" si="9"/>
        <v/>
      </c>
    </row>
    <row r="256" spans="5:11" x14ac:dyDescent="0.15">
      <c r="E256" s="90" t="str">
        <f t="shared" si="8"/>
        <v/>
      </c>
      <c r="K256" s="90" t="str">
        <f t="shared" si="9"/>
        <v/>
      </c>
    </row>
    <row r="257" spans="5:11" x14ac:dyDescent="0.15">
      <c r="E257" s="90" t="str">
        <f t="shared" si="8"/>
        <v/>
      </c>
      <c r="K257" s="90" t="str">
        <f t="shared" si="9"/>
        <v/>
      </c>
    </row>
    <row r="258" spans="5:11" x14ac:dyDescent="0.15">
      <c r="E258" s="90" t="str">
        <f t="shared" si="8"/>
        <v/>
      </c>
      <c r="K258" s="90" t="str">
        <f t="shared" si="9"/>
        <v/>
      </c>
    </row>
    <row r="259" spans="5:11" x14ac:dyDescent="0.15">
      <c r="E259" s="90" t="str">
        <f t="shared" si="8"/>
        <v/>
      </c>
      <c r="K259" s="90" t="str">
        <f t="shared" si="9"/>
        <v/>
      </c>
    </row>
    <row r="260" spans="5:11" x14ac:dyDescent="0.15">
      <c r="E260" s="90" t="str">
        <f t="shared" si="8"/>
        <v/>
      </c>
      <c r="K260" s="90" t="str">
        <f t="shared" si="9"/>
        <v/>
      </c>
    </row>
    <row r="261" spans="5:11" x14ac:dyDescent="0.15">
      <c r="E261" s="90" t="str">
        <f t="shared" si="8"/>
        <v/>
      </c>
      <c r="K261" s="90" t="str">
        <f t="shared" si="9"/>
        <v/>
      </c>
    </row>
    <row r="262" spans="5:11" x14ac:dyDescent="0.15">
      <c r="E262" s="90" t="str">
        <f t="shared" si="8"/>
        <v/>
      </c>
      <c r="K262" s="90" t="str">
        <f t="shared" si="9"/>
        <v/>
      </c>
    </row>
    <row r="263" spans="5:11" x14ac:dyDescent="0.15">
      <c r="E263" s="90" t="str">
        <f t="shared" si="8"/>
        <v/>
      </c>
      <c r="K263" s="90" t="str">
        <f t="shared" si="9"/>
        <v/>
      </c>
    </row>
    <row r="264" spans="5:11" x14ac:dyDescent="0.15">
      <c r="E264" s="90" t="str">
        <f t="shared" ref="E264:E327" si="10">IF(D264="","",D264+E263)</f>
        <v/>
      </c>
      <c r="K264" s="90" t="str">
        <f t="shared" ref="K264:K327" si="11">IF(J264="","",J264+K263)</f>
        <v/>
      </c>
    </row>
    <row r="265" spans="5:11" x14ac:dyDescent="0.15">
      <c r="E265" s="90" t="str">
        <f t="shared" si="10"/>
        <v/>
      </c>
      <c r="K265" s="90" t="str">
        <f t="shared" si="11"/>
        <v/>
      </c>
    </row>
    <row r="266" spans="5:11" x14ac:dyDescent="0.15">
      <c r="E266" s="90" t="str">
        <f t="shared" si="10"/>
        <v/>
      </c>
      <c r="K266" s="90" t="str">
        <f t="shared" si="11"/>
        <v/>
      </c>
    </row>
    <row r="267" spans="5:11" x14ac:dyDescent="0.15">
      <c r="E267" s="90" t="str">
        <f t="shared" si="10"/>
        <v/>
      </c>
      <c r="K267" s="90" t="str">
        <f t="shared" si="11"/>
        <v/>
      </c>
    </row>
    <row r="268" spans="5:11" x14ac:dyDescent="0.15">
      <c r="E268" s="90" t="str">
        <f t="shared" si="10"/>
        <v/>
      </c>
      <c r="K268" s="90" t="str">
        <f t="shared" si="11"/>
        <v/>
      </c>
    </row>
    <row r="269" spans="5:11" x14ac:dyDescent="0.15">
      <c r="E269" s="90" t="str">
        <f t="shared" si="10"/>
        <v/>
      </c>
      <c r="K269" s="90" t="str">
        <f t="shared" si="11"/>
        <v/>
      </c>
    </row>
    <row r="270" spans="5:11" x14ac:dyDescent="0.15">
      <c r="E270" s="90" t="str">
        <f t="shared" si="10"/>
        <v/>
      </c>
      <c r="K270" s="90" t="str">
        <f t="shared" si="11"/>
        <v/>
      </c>
    </row>
    <row r="271" spans="5:11" x14ac:dyDescent="0.15">
      <c r="E271" s="90" t="str">
        <f t="shared" si="10"/>
        <v/>
      </c>
      <c r="K271" s="90" t="str">
        <f t="shared" si="11"/>
        <v/>
      </c>
    </row>
    <row r="272" spans="5:11" x14ac:dyDescent="0.15">
      <c r="E272" s="90" t="str">
        <f t="shared" si="10"/>
        <v/>
      </c>
      <c r="K272" s="90" t="str">
        <f t="shared" si="11"/>
        <v/>
      </c>
    </row>
    <row r="273" spans="5:11" x14ac:dyDescent="0.15">
      <c r="E273" s="90" t="str">
        <f t="shared" si="10"/>
        <v/>
      </c>
      <c r="K273" s="90" t="str">
        <f t="shared" si="11"/>
        <v/>
      </c>
    </row>
    <row r="274" spans="5:11" x14ac:dyDescent="0.15">
      <c r="E274" s="90" t="str">
        <f t="shared" si="10"/>
        <v/>
      </c>
      <c r="K274" s="90" t="str">
        <f t="shared" si="11"/>
        <v/>
      </c>
    </row>
    <row r="275" spans="5:11" x14ac:dyDescent="0.15">
      <c r="E275" s="90" t="str">
        <f t="shared" si="10"/>
        <v/>
      </c>
      <c r="K275" s="90" t="str">
        <f t="shared" si="11"/>
        <v/>
      </c>
    </row>
    <row r="276" spans="5:11" x14ac:dyDescent="0.15">
      <c r="E276" s="90" t="str">
        <f t="shared" si="10"/>
        <v/>
      </c>
      <c r="K276" s="90" t="str">
        <f t="shared" si="11"/>
        <v/>
      </c>
    </row>
    <row r="277" spans="5:11" x14ac:dyDescent="0.15">
      <c r="E277" s="90" t="str">
        <f t="shared" si="10"/>
        <v/>
      </c>
      <c r="K277" s="90" t="str">
        <f t="shared" si="11"/>
        <v/>
      </c>
    </row>
    <row r="278" spans="5:11" x14ac:dyDescent="0.15">
      <c r="E278" s="90" t="str">
        <f t="shared" si="10"/>
        <v/>
      </c>
      <c r="K278" s="90" t="str">
        <f t="shared" si="11"/>
        <v/>
      </c>
    </row>
    <row r="279" spans="5:11" x14ac:dyDescent="0.15">
      <c r="E279" s="90" t="str">
        <f t="shared" si="10"/>
        <v/>
      </c>
      <c r="K279" s="90" t="str">
        <f t="shared" si="11"/>
        <v/>
      </c>
    </row>
    <row r="280" spans="5:11" x14ac:dyDescent="0.15">
      <c r="E280" s="90" t="str">
        <f t="shared" si="10"/>
        <v/>
      </c>
      <c r="K280" s="90" t="str">
        <f t="shared" si="11"/>
        <v/>
      </c>
    </row>
    <row r="281" spans="5:11" x14ac:dyDescent="0.15">
      <c r="E281" s="90" t="str">
        <f t="shared" si="10"/>
        <v/>
      </c>
      <c r="K281" s="90" t="str">
        <f t="shared" si="11"/>
        <v/>
      </c>
    </row>
    <row r="282" spans="5:11" x14ac:dyDescent="0.15">
      <c r="E282" s="90" t="str">
        <f t="shared" si="10"/>
        <v/>
      </c>
      <c r="K282" s="90" t="str">
        <f t="shared" si="11"/>
        <v/>
      </c>
    </row>
    <row r="283" spans="5:11" x14ac:dyDescent="0.15">
      <c r="E283" s="90" t="str">
        <f t="shared" si="10"/>
        <v/>
      </c>
      <c r="K283" s="90" t="str">
        <f t="shared" si="11"/>
        <v/>
      </c>
    </row>
    <row r="284" spans="5:11" x14ac:dyDescent="0.15">
      <c r="E284" s="90" t="str">
        <f t="shared" si="10"/>
        <v/>
      </c>
      <c r="K284" s="90" t="str">
        <f t="shared" si="11"/>
        <v/>
      </c>
    </row>
    <row r="285" spans="5:11" x14ac:dyDescent="0.15">
      <c r="E285" s="90" t="str">
        <f t="shared" si="10"/>
        <v/>
      </c>
      <c r="K285" s="90" t="str">
        <f t="shared" si="11"/>
        <v/>
      </c>
    </row>
    <row r="286" spans="5:11" x14ac:dyDescent="0.15">
      <c r="E286" s="90" t="str">
        <f t="shared" si="10"/>
        <v/>
      </c>
      <c r="K286" s="90" t="str">
        <f t="shared" si="11"/>
        <v/>
      </c>
    </row>
    <row r="287" spans="5:11" x14ac:dyDescent="0.15">
      <c r="E287" s="90" t="str">
        <f t="shared" si="10"/>
        <v/>
      </c>
      <c r="K287" s="90" t="str">
        <f t="shared" si="11"/>
        <v/>
      </c>
    </row>
    <row r="288" spans="5:11" x14ac:dyDescent="0.15">
      <c r="E288" s="90" t="str">
        <f t="shared" si="10"/>
        <v/>
      </c>
      <c r="K288" s="90" t="str">
        <f t="shared" si="11"/>
        <v/>
      </c>
    </row>
    <row r="289" spans="5:11" x14ac:dyDescent="0.15">
      <c r="E289" s="90" t="str">
        <f t="shared" si="10"/>
        <v/>
      </c>
      <c r="K289" s="90" t="str">
        <f t="shared" si="11"/>
        <v/>
      </c>
    </row>
    <row r="290" spans="5:11" x14ac:dyDescent="0.15">
      <c r="E290" s="90" t="str">
        <f t="shared" si="10"/>
        <v/>
      </c>
      <c r="K290" s="90" t="str">
        <f t="shared" si="11"/>
        <v/>
      </c>
    </row>
    <row r="291" spans="5:11" x14ac:dyDescent="0.15">
      <c r="E291" s="90" t="str">
        <f t="shared" si="10"/>
        <v/>
      </c>
      <c r="K291" s="90" t="str">
        <f t="shared" si="11"/>
        <v/>
      </c>
    </row>
    <row r="292" spans="5:11" x14ac:dyDescent="0.15">
      <c r="E292" s="90" t="str">
        <f t="shared" si="10"/>
        <v/>
      </c>
      <c r="K292" s="90" t="str">
        <f t="shared" si="11"/>
        <v/>
      </c>
    </row>
    <row r="293" spans="5:11" x14ac:dyDescent="0.15">
      <c r="E293" s="90" t="str">
        <f t="shared" si="10"/>
        <v/>
      </c>
      <c r="K293" s="90" t="str">
        <f t="shared" si="11"/>
        <v/>
      </c>
    </row>
    <row r="294" spans="5:11" x14ac:dyDescent="0.15">
      <c r="E294" s="90" t="str">
        <f t="shared" si="10"/>
        <v/>
      </c>
      <c r="K294" s="90" t="str">
        <f t="shared" si="11"/>
        <v/>
      </c>
    </row>
    <row r="295" spans="5:11" x14ac:dyDescent="0.15">
      <c r="E295" s="90" t="str">
        <f t="shared" si="10"/>
        <v/>
      </c>
      <c r="K295" s="90" t="str">
        <f t="shared" si="11"/>
        <v/>
      </c>
    </row>
    <row r="296" spans="5:11" x14ac:dyDescent="0.15">
      <c r="E296" s="90" t="str">
        <f t="shared" si="10"/>
        <v/>
      </c>
      <c r="K296" s="90" t="str">
        <f t="shared" si="11"/>
        <v/>
      </c>
    </row>
    <row r="297" spans="5:11" x14ac:dyDescent="0.15">
      <c r="E297" s="90" t="str">
        <f t="shared" si="10"/>
        <v/>
      </c>
      <c r="K297" s="90" t="str">
        <f t="shared" si="11"/>
        <v/>
      </c>
    </row>
    <row r="298" spans="5:11" x14ac:dyDescent="0.15">
      <c r="E298" s="90" t="str">
        <f t="shared" si="10"/>
        <v/>
      </c>
      <c r="K298" s="90" t="str">
        <f t="shared" si="11"/>
        <v/>
      </c>
    </row>
    <row r="299" spans="5:11" x14ac:dyDescent="0.15">
      <c r="E299" s="90" t="str">
        <f t="shared" si="10"/>
        <v/>
      </c>
      <c r="K299" s="90" t="str">
        <f t="shared" si="11"/>
        <v/>
      </c>
    </row>
    <row r="300" spans="5:11" x14ac:dyDescent="0.15">
      <c r="E300" s="90" t="str">
        <f t="shared" si="10"/>
        <v/>
      </c>
      <c r="K300" s="90" t="str">
        <f t="shared" si="11"/>
        <v/>
      </c>
    </row>
    <row r="301" spans="5:11" x14ac:dyDescent="0.15">
      <c r="E301" s="90" t="str">
        <f t="shared" si="10"/>
        <v/>
      </c>
      <c r="K301" s="90" t="str">
        <f t="shared" si="11"/>
        <v/>
      </c>
    </row>
    <row r="302" spans="5:11" x14ac:dyDescent="0.15">
      <c r="E302" s="90" t="str">
        <f t="shared" si="10"/>
        <v/>
      </c>
      <c r="K302" s="90" t="str">
        <f t="shared" si="11"/>
        <v/>
      </c>
    </row>
    <row r="303" spans="5:11" x14ac:dyDescent="0.15">
      <c r="E303" s="90" t="str">
        <f t="shared" si="10"/>
        <v/>
      </c>
      <c r="K303" s="90" t="str">
        <f t="shared" si="11"/>
        <v/>
      </c>
    </row>
    <row r="304" spans="5:11" x14ac:dyDescent="0.15">
      <c r="E304" s="90" t="str">
        <f t="shared" si="10"/>
        <v/>
      </c>
      <c r="K304" s="90" t="str">
        <f t="shared" si="11"/>
        <v/>
      </c>
    </row>
    <row r="305" spans="5:11" x14ac:dyDescent="0.15">
      <c r="E305" s="90" t="str">
        <f t="shared" si="10"/>
        <v/>
      </c>
      <c r="K305" s="90" t="str">
        <f t="shared" si="11"/>
        <v/>
      </c>
    </row>
    <row r="306" spans="5:11" x14ac:dyDescent="0.15">
      <c r="E306" s="90" t="str">
        <f t="shared" si="10"/>
        <v/>
      </c>
      <c r="K306" s="90" t="str">
        <f t="shared" si="11"/>
        <v/>
      </c>
    </row>
    <row r="307" spans="5:11" x14ac:dyDescent="0.15">
      <c r="E307" s="90" t="str">
        <f t="shared" si="10"/>
        <v/>
      </c>
      <c r="K307" s="90" t="str">
        <f t="shared" si="11"/>
        <v/>
      </c>
    </row>
    <row r="308" spans="5:11" x14ac:dyDescent="0.15">
      <c r="E308" s="90" t="str">
        <f t="shared" si="10"/>
        <v/>
      </c>
      <c r="K308" s="90" t="str">
        <f t="shared" si="11"/>
        <v/>
      </c>
    </row>
    <row r="309" spans="5:11" x14ac:dyDescent="0.15">
      <c r="E309" s="90" t="str">
        <f t="shared" si="10"/>
        <v/>
      </c>
      <c r="K309" s="90" t="str">
        <f t="shared" si="11"/>
        <v/>
      </c>
    </row>
    <row r="310" spans="5:11" x14ac:dyDescent="0.15">
      <c r="E310" s="90" t="str">
        <f t="shared" si="10"/>
        <v/>
      </c>
      <c r="K310" s="90" t="str">
        <f t="shared" si="11"/>
        <v/>
      </c>
    </row>
    <row r="311" spans="5:11" x14ac:dyDescent="0.15">
      <c r="E311" s="90" t="str">
        <f t="shared" si="10"/>
        <v/>
      </c>
      <c r="K311" s="90" t="str">
        <f t="shared" si="11"/>
        <v/>
      </c>
    </row>
    <row r="312" spans="5:11" x14ac:dyDescent="0.15">
      <c r="E312" s="90" t="str">
        <f t="shared" si="10"/>
        <v/>
      </c>
      <c r="K312" s="90" t="str">
        <f t="shared" si="11"/>
        <v/>
      </c>
    </row>
    <row r="313" spans="5:11" x14ac:dyDescent="0.15">
      <c r="E313" s="90" t="str">
        <f t="shared" si="10"/>
        <v/>
      </c>
      <c r="K313" s="90" t="str">
        <f t="shared" si="11"/>
        <v/>
      </c>
    </row>
    <row r="314" spans="5:11" x14ac:dyDescent="0.15">
      <c r="E314" s="90" t="str">
        <f t="shared" si="10"/>
        <v/>
      </c>
      <c r="K314" s="90" t="str">
        <f t="shared" si="11"/>
        <v/>
      </c>
    </row>
    <row r="315" spans="5:11" x14ac:dyDescent="0.15">
      <c r="E315" s="90" t="str">
        <f t="shared" si="10"/>
        <v/>
      </c>
      <c r="K315" s="90" t="str">
        <f t="shared" si="11"/>
        <v/>
      </c>
    </row>
    <row r="316" spans="5:11" x14ac:dyDescent="0.15">
      <c r="E316" s="90" t="str">
        <f t="shared" si="10"/>
        <v/>
      </c>
      <c r="K316" s="90" t="str">
        <f t="shared" si="11"/>
        <v/>
      </c>
    </row>
    <row r="317" spans="5:11" x14ac:dyDescent="0.15">
      <c r="E317" s="90" t="str">
        <f t="shared" si="10"/>
        <v/>
      </c>
      <c r="K317" s="90" t="str">
        <f t="shared" si="11"/>
        <v/>
      </c>
    </row>
    <row r="318" spans="5:11" x14ac:dyDescent="0.15">
      <c r="E318" s="90" t="str">
        <f t="shared" si="10"/>
        <v/>
      </c>
      <c r="K318" s="90" t="str">
        <f t="shared" si="11"/>
        <v/>
      </c>
    </row>
    <row r="319" spans="5:11" x14ac:dyDescent="0.15">
      <c r="E319" s="90" t="str">
        <f t="shared" si="10"/>
        <v/>
      </c>
      <c r="K319" s="90" t="str">
        <f t="shared" si="11"/>
        <v/>
      </c>
    </row>
    <row r="320" spans="5:11" x14ac:dyDescent="0.15">
      <c r="E320" s="90" t="str">
        <f t="shared" si="10"/>
        <v/>
      </c>
      <c r="K320" s="90" t="str">
        <f t="shared" si="11"/>
        <v/>
      </c>
    </row>
    <row r="321" spans="5:11" x14ac:dyDescent="0.15">
      <c r="E321" s="90" t="str">
        <f t="shared" si="10"/>
        <v/>
      </c>
      <c r="K321" s="90" t="str">
        <f t="shared" si="11"/>
        <v/>
      </c>
    </row>
    <row r="322" spans="5:11" x14ac:dyDescent="0.15">
      <c r="E322" s="90" t="str">
        <f t="shared" si="10"/>
        <v/>
      </c>
      <c r="K322" s="90" t="str">
        <f t="shared" si="11"/>
        <v/>
      </c>
    </row>
    <row r="323" spans="5:11" x14ac:dyDescent="0.15">
      <c r="E323" s="90" t="str">
        <f t="shared" si="10"/>
        <v/>
      </c>
      <c r="K323" s="90" t="str">
        <f t="shared" si="11"/>
        <v/>
      </c>
    </row>
    <row r="324" spans="5:11" x14ac:dyDescent="0.15">
      <c r="E324" s="90" t="str">
        <f t="shared" si="10"/>
        <v/>
      </c>
      <c r="K324" s="90" t="str">
        <f t="shared" si="11"/>
        <v/>
      </c>
    </row>
    <row r="325" spans="5:11" x14ac:dyDescent="0.15">
      <c r="E325" s="90" t="str">
        <f t="shared" si="10"/>
        <v/>
      </c>
      <c r="K325" s="90" t="str">
        <f t="shared" si="11"/>
        <v/>
      </c>
    </row>
    <row r="326" spans="5:11" x14ac:dyDescent="0.15">
      <c r="E326" s="90" t="str">
        <f t="shared" si="10"/>
        <v/>
      </c>
      <c r="K326" s="90" t="str">
        <f t="shared" si="11"/>
        <v/>
      </c>
    </row>
    <row r="327" spans="5:11" x14ac:dyDescent="0.15">
      <c r="E327" s="90" t="str">
        <f t="shared" si="10"/>
        <v/>
      </c>
      <c r="K327" s="90" t="str">
        <f t="shared" si="11"/>
        <v/>
      </c>
    </row>
    <row r="328" spans="5:11" x14ac:dyDescent="0.15">
      <c r="E328" s="90" t="str">
        <f t="shared" ref="E328:E387" si="12">IF(D328="","",D328+E327)</f>
        <v/>
      </c>
      <c r="K328" s="90" t="str">
        <f t="shared" ref="K328:K391" si="13">IF(J328="","",J328+K327)</f>
        <v/>
      </c>
    </row>
    <row r="329" spans="5:11" x14ac:dyDescent="0.15">
      <c r="E329" s="90" t="str">
        <f t="shared" si="12"/>
        <v/>
      </c>
      <c r="K329" s="90" t="str">
        <f t="shared" si="13"/>
        <v/>
      </c>
    </row>
    <row r="330" spans="5:11" x14ac:dyDescent="0.15">
      <c r="E330" s="90" t="str">
        <f t="shared" si="12"/>
        <v/>
      </c>
      <c r="K330" s="90" t="str">
        <f t="shared" si="13"/>
        <v/>
      </c>
    </row>
    <row r="331" spans="5:11" x14ac:dyDescent="0.15">
      <c r="E331" s="90" t="str">
        <f t="shared" si="12"/>
        <v/>
      </c>
      <c r="K331" s="90" t="str">
        <f t="shared" si="13"/>
        <v/>
      </c>
    </row>
    <row r="332" spans="5:11" x14ac:dyDescent="0.15">
      <c r="E332" s="90" t="str">
        <f t="shared" si="12"/>
        <v/>
      </c>
      <c r="K332" s="90" t="str">
        <f t="shared" si="13"/>
        <v/>
      </c>
    </row>
    <row r="333" spans="5:11" x14ac:dyDescent="0.15">
      <c r="E333" s="90" t="str">
        <f t="shared" si="12"/>
        <v/>
      </c>
      <c r="K333" s="90" t="str">
        <f t="shared" si="13"/>
        <v/>
      </c>
    </row>
    <row r="334" spans="5:11" x14ac:dyDescent="0.15">
      <c r="E334" s="90" t="str">
        <f t="shared" si="12"/>
        <v/>
      </c>
      <c r="K334" s="90" t="str">
        <f t="shared" si="13"/>
        <v/>
      </c>
    </row>
    <row r="335" spans="5:11" x14ac:dyDescent="0.15">
      <c r="E335" s="90" t="str">
        <f t="shared" si="12"/>
        <v/>
      </c>
      <c r="K335" s="90" t="str">
        <f t="shared" si="13"/>
        <v/>
      </c>
    </row>
    <row r="336" spans="5:11" x14ac:dyDescent="0.15">
      <c r="E336" s="90" t="str">
        <f t="shared" si="12"/>
        <v/>
      </c>
      <c r="K336" s="90" t="str">
        <f t="shared" si="13"/>
        <v/>
      </c>
    </row>
    <row r="337" spans="5:11" x14ac:dyDescent="0.15">
      <c r="E337" s="90" t="str">
        <f t="shared" si="12"/>
        <v/>
      </c>
      <c r="K337" s="90" t="str">
        <f t="shared" si="13"/>
        <v/>
      </c>
    </row>
    <row r="338" spans="5:11" x14ac:dyDescent="0.15">
      <c r="E338" s="90" t="str">
        <f t="shared" si="12"/>
        <v/>
      </c>
      <c r="K338" s="90" t="str">
        <f t="shared" si="13"/>
        <v/>
      </c>
    </row>
    <row r="339" spans="5:11" x14ac:dyDescent="0.15">
      <c r="E339" s="90" t="str">
        <f t="shared" si="12"/>
        <v/>
      </c>
      <c r="K339" s="90" t="str">
        <f t="shared" si="13"/>
        <v/>
      </c>
    </row>
    <row r="340" spans="5:11" x14ac:dyDescent="0.15">
      <c r="E340" s="90" t="str">
        <f t="shared" si="12"/>
        <v/>
      </c>
      <c r="K340" s="90" t="str">
        <f t="shared" si="13"/>
        <v/>
      </c>
    </row>
    <row r="341" spans="5:11" x14ac:dyDescent="0.15">
      <c r="E341" s="90" t="str">
        <f t="shared" si="12"/>
        <v/>
      </c>
      <c r="K341" s="90" t="str">
        <f t="shared" si="13"/>
        <v/>
      </c>
    </row>
    <row r="342" spans="5:11" x14ac:dyDescent="0.15">
      <c r="E342" s="90" t="str">
        <f t="shared" si="12"/>
        <v/>
      </c>
      <c r="K342" s="90" t="str">
        <f t="shared" si="13"/>
        <v/>
      </c>
    </row>
    <row r="343" spans="5:11" x14ac:dyDescent="0.15">
      <c r="E343" s="90" t="str">
        <f t="shared" si="12"/>
        <v/>
      </c>
      <c r="K343" s="90" t="str">
        <f t="shared" si="13"/>
        <v/>
      </c>
    </row>
    <row r="344" spans="5:11" x14ac:dyDescent="0.15">
      <c r="E344" s="90" t="str">
        <f t="shared" si="12"/>
        <v/>
      </c>
      <c r="K344" s="90" t="str">
        <f t="shared" si="13"/>
        <v/>
      </c>
    </row>
    <row r="345" spans="5:11" x14ac:dyDescent="0.15">
      <c r="E345" s="90" t="str">
        <f t="shared" si="12"/>
        <v/>
      </c>
      <c r="K345" s="90" t="str">
        <f t="shared" si="13"/>
        <v/>
      </c>
    </row>
    <row r="346" spans="5:11" x14ac:dyDescent="0.15">
      <c r="E346" s="90" t="str">
        <f t="shared" si="12"/>
        <v/>
      </c>
      <c r="K346" s="90" t="str">
        <f t="shared" si="13"/>
        <v/>
      </c>
    </row>
    <row r="347" spans="5:11" x14ac:dyDescent="0.15">
      <c r="E347" s="90" t="str">
        <f t="shared" si="12"/>
        <v/>
      </c>
      <c r="K347" s="90" t="str">
        <f t="shared" si="13"/>
        <v/>
      </c>
    </row>
    <row r="348" spans="5:11" x14ac:dyDescent="0.15">
      <c r="E348" s="90" t="str">
        <f t="shared" si="12"/>
        <v/>
      </c>
      <c r="K348" s="90" t="str">
        <f t="shared" si="13"/>
        <v/>
      </c>
    </row>
    <row r="349" spans="5:11" x14ac:dyDescent="0.15">
      <c r="E349" s="90" t="str">
        <f t="shared" si="12"/>
        <v/>
      </c>
      <c r="K349" s="90" t="str">
        <f t="shared" si="13"/>
        <v/>
      </c>
    </row>
    <row r="350" spans="5:11" x14ac:dyDescent="0.15">
      <c r="E350" s="90" t="str">
        <f t="shared" si="12"/>
        <v/>
      </c>
      <c r="K350" s="90" t="str">
        <f t="shared" si="13"/>
        <v/>
      </c>
    </row>
    <row r="351" spans="5:11" x14ac:dyDescent="0.15">
      <c r="E351" s="90" t="str">
        <f t="shared" si="12"/>
        <v/>
      </c>
      <c r="K351" s="90" t="str">
        <f t="shared" si="13"/>
        <v/>
      </c>
    </row>
    <row r="352" spans="5:11" x14ac:dyDescent="0.15">
      <c r="E352" s="90" t="str">
        <f t="shared" si="12"/>
        <v/>
      </c>
      <c r="K352" s="90" t="str">
        <f t="shared" si="13"/>
        <v/>
      </c>
    </row>
    <row r="353" spans="5:11" x14ac:dyDescent="0.15">
      <c r="E353" s="90" t="str">
        <f t="shared" si="12"/>
        <v/>
      </c>
      <c r="K353" s="90" t="str">
        <f t="shared" si="13"/>
        <v/>
      </c>
    </row>
    <row r="354" spans="5:11" x14ac:dyDescent="0.15">
      <c r="E354" s="90" t="str">
        <f t="shared" si="12"/>
        <v/>
      </c>
      <c r="K354" s="90" t="str">
        <f t="shared" si="13"/>
        <v/>
      </c>
    </row>
    <row r="355" spans="5:11" x14ac:dyDescent="0.15">
      <c r="E355" s="90" t="str">
        <f t="shared" si="12"/>
        <v/>
      </c>
      <c r="K355" s="90" t="str">
        <f t="shared" si="13"/>
        <v/>
      </c>
    </row>
    <row r="356" spans="5:11" x14ac:dyDescent="0.15">
      <c r="E356" s="90" t="str">
        <f t="shared" si="12"/>
        <v/>
      </c>
      <c r="K356" s="90" t="str">
        <f t="shared" si="13"/>
        <v/>
      </c>
    </row>
    <row r="357" spans="5:11" x14ac:dyDescent="0.15">
      <c r="E357" s="90" t="str">
        <f t="shared" si="12"/>
        <v/>
      </c>
      <c r="K357" s="90" t="str">
        <f t="shared" si="13"/>
        <v/>
      </c>
    </row>
    <row r="358" spans="5:11" x14ac:dyDescent="0.15">
      <c r="E358" s="90" t="str">
        <f t="shared" si="12"/>
        <v/>
      </c>
      <c r="K358" s="90" t="str">
        <f t="shared" si="13"/>
        <v/>
      </c>
    </row>
    <row r="359" spans="5:11" x14ac:dyDescent="0.15">
      <c r="E359" s="90" t="str">
        <f t="shared" si="12"/>
        <v/>
      </c>
      <c r="K359" s="90" t="str">
        <f t="shared" si="13"/>
        <v/>
      </c>
    </row>
    <row r="360" spans="5:11" x14ac:dyDescent="0.15">
      <c r="E360" s="90" t="str">
        <f t="shared" si="12"/>
        <v/>
      </c>
      <c r="K360" s="90" t="str">
        <f t="shared" si="13"/>
        <v/>
      </c>
    </row>
    <row r="361" spans="5:11" x14ac:dyDescent="0.15">
      <c r="E361" s="90" t="str">
        <f t="shared" si="12"/>
        <v/>
      </c>
      <c r="K361" s="90" t="str">
        <f t="shared" si="13"/>
        <v/>
      </c>
    </row>
    <row r="362" spans="5:11" x14ac:dyDescent="0.15">
      <c r="E362" s="90" t="str">
        <f t="shared" si="12"/>
        <v/>
      </c>
      <c r="K362" s="90" t="str">
        <f t="shared" si="13"/>
        <v/>
      </c>
    </row>
    <row r="363" spans="5:11" x14ac:dyDescent="0.15">
      <c r="E363" s="90" t="str">
        <f t="shared" si="12"/>
        <v/>
      </c>
      <c r="K363" s="90" t="str">
        <f t="shared" si="13"/>
        <v/>
      </c>
    </row>
    <row r="364" spans="5:11" x14ac:dyDescent="0.15">
      <c r="E364" s="90" t="str">
        <f t="shared" si="12"/>
        <v/>
      </c>
      <c r="K364" s="90" t="str">
        <f t="shared" si="13"/>
        <v/>
      </c>
    </row>
    <row r="365" spans="5:11" x14ac:dyDescent="0.15">
      <c r="E365" s="90" t="str">
        <f t="shared" si="12"/>
        <v/>
      </c>
      <c r="K365" s="90" t="str">
        <f t="shared" si="13"/>
        <v/>
      </c>
    </row>
    <row r="366" spans="5:11" x14ac:dyDescent="0.15">
      <c r="E366" s="90" t="str">
        <f t="shared" si="12"/>
        <v/>
      </c>
      <c r="K366" s="90" t="str">
        <f t="shared" si="13"/>
        <v/>
      </c>
    </row>
    <row r="367" spans="5:11" x14ac:dyDescent="0.15">
      <c r="E367" s="90" t="str">
        <f t="shared" si="12"/>
        <v/>
      </c>
      <c r="K367" s="90" t="str">
        <f t="shared" si="13"/>
        <v/>
      </c>
    </row>
    <row r="368" spans="5:11" x14ac:dyDescent="0.15">
      <c r="E368" s="90" t="str">
        <f t="shared" si="12"/>
        <v/>
      </c>
      <c r="K368" s="90" t="str">
        <f t="shared" si="13"/>
        <v/>
      </c>
    </row>
    <row r="369" spans="5:11" x14ac:dyDescent="0.15">
      <c r="E369" s="90" t="str">
        <f t="shared" si="12"/>
        <v/>
      </c>
      <c r="K369" s="90" t="str">
        <f t="shared" si="13"/>
        <v/>
      </c>
    </row>
    <row r="370" spans="5:11" x14ac:dyDescent="0.15">
      <c r="E370" s="90" t="str">
        <f t="shared" si="12"/>
        <v/>
      </c>
      <c r="K370" s="90" t="str">
        <f t="shared" si="13"/>
        <v/>
      </c>
    </row>
    <row r="371" spans="5:11" x14ac:dyDescent="0.15">
      <c r="E371" s="90" t="str">
        <f t="shared" si="12"/>
        <v/>
      </c>
      <c r="K371" s="90" t="str">
        <f t="shared" si="13"/>
        <v/>
      </c>
    </row>
    <row r="372" spans="5:11" x14ac:dyDescent="0.15">
      <c r="E372" s="90" t="str">
        <f t="shared" si="12"/>
        <v/>
      </c>
      <c r="K372" s="90" t="str">
        <f t="shared" si="13"/>
        <v/>
      </c>
    </row>
    <row r="373" spans="5:11" x14ac:dyDescent="0.15">
      <c r="E373" s="90" t="str">
        <f t="shared" si="12"/>
        <v/>
      </c>
      <c r="K373" s="90" t="str">
        <f t="shared" si="13"/>
        <v/>
      </c>
    </row>
    <row r="374" spans="5:11" x14ac:dyDescent="0.15">
      <c r="E374" s="90" t="str">
        <f t="shared" si="12"/>
        <v/>
      </c>
      <c r="K374" s="90" t="str">
        <f t="shared" si="13"/>
        <v/>
      </c>
    </row>
    <row r="375" spans="5:11" x14ac:dyDescent="0.15">
      <c r="E375" s="90" t="str">
        <f t="shared" si="12"/>
        <v/>
      </c>
      <c r="K375" s="90" t="str">
        <f t="shared" si="13"/>
        <v/>
      </c>
    </row>
    <row r="376" spans="5:11" x14ac:dyDescent="0.15">
      <c r="E376" s="90" t="str">
        <f t="shared" si="12"/>
        <v/>
      </c>
      <c r="K376" s="90" t="str">
        <f t="shared" si="13"/>
        <v/>
      </c>
    </row>
    <row r="377" spans="5:11" x14ac:dyDescent="0.15">
      <c r="E377" s="90" t="str">
        <f t="shared" si="12"/>
        <v/>
      </c>
      <c r="K377" s="90" t="str">
        <f t="shared" si="13"/>
        <v/>
      </c>
    </row>
    <row r="378" spans="5:11" x14ac:dyDescent="0.15">
      <c r="E378" s="90" t="str">
        <f t="shared" si="12"/>
        <v/>
      </c>
      <c r="K378" s="90" t="str">
        <f t="shared" si="13"/>
        <v/>
      </c>
    </row>
    <row r="379" spans="5:11" x14ac:dyDescent="0.15">
      <c r="E379" s="90" t="str">
        <f t="shared" si="12"/>
        <v/>
      </c>
      <c r="K379" s="90" t="str">
        <f t="shared" si="13"/>
        <v/>
      </c>
    </row>
    <row r="380" spans="5:11" x14ac:dyDescent="0.15">
      <c r="E380" s="90" t="str">
        <f t="shared" si="12"/>
        <v/>
      </c>
      <c r="K380" s="90" t="str">
        <f t="shared" si="13"/>
        <v/>
      </c>
    </row>
    <row r="381" spans="5:11" x14ac:dyDescent="0.15">
      <c r="E381" s="90" t="str">
        <f t="shared" si="12"/>
        <v/>
      </c>
      <c r="K381" s="90" t="str">
        <f t="shared" si="13"/>
        <v/>
      </c>
    </row>
    <row r="382" spans="5:11" x14ac:dyDescent="0.15">
      <c r="E382" s="90" t="str">
        <f t="shared" si="12"/>
        <v/>
      </c>
      <c r="K382" s="90" t="str">
        <f t="shared" si="13"/>
        <v/>
      </c>
    </row>
    <row r="383" spans="5:11" x14ac:dyDescent="0.15">
      <c r="E383" s="90" t="str">
        <f t="shared" si="12"/>
        <v/>
      </c>
      <c r="K383" s="90" t="str">
        <f t="shared" si="13"/>
        <v/>
      </c>
    </row>
    <row r="384" spans="5:11" x14ac:dyDescent="0.15">
      <c r="E384" s="90" t="str">
        <f t="shared" si="12"/>
        <v/>
      </c>
      <c r="K384" s="90" t="str">
        <f t="shared" si="13"/>
        <v/>
      </c>
    </row>
    <row r="385" spans="5:11" x14ac:dyDescent="0.15">
      <c r="E385" s="90" t="str">
        <f t="shared" si="12"/>
        <v/>
      </c>
      <c r="K385" s="90" t="str">
        <f t="shared" si="13"/>
        <v/>
      </c>
    </row>
    <row r="386" spans="5:11" x14ac:dyDescent="0.15">
      <c r="E386" s="90" t="str">
        <f t="shared" si="12"/>
        <v/>
      </c>
      <c r="K386" s="90" t="str">
        <f t="shared" si="13"/>
        <v/>
      </c>
    </row>
    <row r="387" spans="5:11" x14ac:dyDescent="0.15">
      <c r="E387" s="90" t="str">
        <f t="shared" si="12"/>
        <v/>
      </c>
      <c r="K387" s="90" t="str">
        <f t="shared" si="13"/>
        <v/>
      </c>
    </row>
    <row r="388" spans="5:11" x14ac:dyDescent="0.15">
      <c r="K388" s="90" t="str">
        <f t="shared" si="13"/>
        <v/>
      </c>
    </row>
    <row r="389" spans="5:11" x14ac:dyDescent="0.15">
      <c r="K389" s="90" t="str">
        <f t="shared" si="13"/>
        <v/>
      </c>
    </row>
    <row r="390" spans="5:11" x14ac:dyDescent="0.15">
      <c r="K390" s="90" t="str">
        <f t="shared" si="13"/>
        <v/>
      </c>
    </row>
    <row r="391" spans="5:11" x14ac:dyDescent="0.15">
      <c r="K391" s="90" t="str">
        <f t="shared" si="13"/>
        <v/>
      </c>
    </row>
    <row r="392" spans="5:11" x14ac:dyDescent="0.15">
      <c r="K392" s="90" t="str">
        <f t="shared" ref="K392:K455" si="14">IF(J392="","",J392+K391)</f>
        <v/>
      </c>
    </row>
    <row r="393" spans="5:11" x14ac:dyDescent="0.15">
      <c r="K393" s="90" t="str">
        <f t="shared" si="14"/>
        <v/>
      </c>
    </row>
    <row r="394" spans="5:11" x14ac:dyDescent="0.15">
      <c r="K394" s="90" t="str">
        <f t="shared" si="14"/>
        <v/>
      </c>
    </row>
    <row r="395" spans="5:11" x14ac:dyDescent="0.15">
      <c r="K395" s="90" t="str">
        <f t="shared" si="14"/>
        <v/>
      </c>
    </row>
    <row r="396" spans="5:11" x14ac:dyDescent="0.15">
      <c r="K396" s="90" t="str">
        <f t="shared" si="14"/>
        <v/>
      </c>
    </row>
    <row r="397" spans="5:11" x14ac:dyDescent="0.15">
      <c r="K397" s="90" t="str">
        <f t="shared" si="14"/>
        <v/>
      </c>
    </row>
    <row r="398" spans="5:11" x14ac:dyDescent="0.15">
      <c r="K398" s="90" t="str">
        <f t="shared" si="14"/>
        <v/>
      </c>
    </row>
    <row r="399" spans="5:11" x14ac:dyDescent="0.15">
      <c r="K399" s="90" t="str">
        <f t="shared" si="14"/>
        <v/>
      </c>
    </row>
    <row r="400" spans="5:11" x14ac:dyDescent="0.15">
      <c r="K400" s="90" t="str">
        <f t="shared" si="14"/>
        <v/>
      </c>
    </row>
    <row r="401" spans="11:11" x14ac:dyDescent="0.15">
      <c r="K401" s="90" t="str">
        <f t="shared" si="14"/>
        <v/>
      </c>
    </row>
    <row r="402" spans="11:11" x14ac:dyDescent="0.15">
      <c r="K402" s="90" t="str">
        <f t="shared" si="14"/>
        <v/>
      </c>
    </row>
    <row r="403" spans="11:11" x14ac:dyDescent="0.15">
      <c r="K403" s="90" t="str">
        <f t="shared" si="14"/>
        <v/>
      </c>
    </row>
    <row r="404" spans="11:11" x14ac:dyDescent="0.15">
      <c r="K404" s="90" t="str">
        <f t="shared" si="14"/>
        <v/>
      </c>
    </row>
    <row r="405" spans="11:11" x14ac:dyDescent="0.15">
      <c r="K405" s="90" t="str">
        <f t="shared" si="14"/>
        <v/>
      </c>
    </row>
    <row r="406" spans="11:11" x14ac:dyDescent="0.15">
      <c r="K406" s="90" t="str">
        <f t="shared" si="14"/>
        <v/>
      </c>
    </row>
    <row r="407" spans="11:11" x14ac:dyDescent="0.15">
      <c r="K407" s="90" t="str">
        <f t="shared" si="14"/>
        <v/>
      </c>
    </row>
    <row r="408" spans="11:11" x14ac:dyDescent="0.15">
      <c r="K408" s="90" t="str">
        <f t="shared" si="14"/>
        <v/>
      </c>
    </row>
    <row r="409" spans="11:11" x14ac:dyDescent="0.15">
      <c r="K409" s="90" t="str">
        <f t="shared" si="14"/>
        <v/>
      </c>
    </row>
    <row r="410" spans="11:11" x14ac:dyDescent="0.15">
      <c r="K410" s="90" t="str">
        <f t="shared" si="14"/>
        <v/>
      </c>
    </row>
    <row r="411" spans="11:11" x14ac:dyDescent="0.15">
      <c r="K411" s="90" t="str">
        <f t="shared" si="14"/>
        <v/>
      </c>
    </row>
    <row r="412" spans="11:11" x14ac:dyDescent="0.15">
      <c r="K412" s="90" t="str">
        <f t="shared" si="14"/>
        <v/>
      </c>
    </row>
    <row r="413" spans="11:11" x14ac:dyDescent="0.15">
      <c r="K413" s="90" t="str">
        <f t="shared" si="14"/>
        <v/>
      </c>
    </row>
    <row r="414" spans="11:11" x14ac:dyDescent="0.15">
      <c r="K414" s="90" t="str">
        <f t="shared" si="14"/>
        <v/>
      </c>
    </row>
    <row r="415" spans="11:11" x14ac:dyDescent="0.15">
      <c r="K415" s="90" t="str">
        <f t="shared" si="14"/>
        <v/>
      </c>
    </row>
    <row r="416" spans="11:11" x14ac:dyDescent="0.15">
      <c r="K416" s="90" t="str">
        <f t="shared" si="14"/>
        <v/>
      </c>
    </row>
    <row r="417" spans="11:11" x14ac:dyDescent="0.15">
      <c r="K417" s="90" t="str">
        <f t="shared" si="14"/>
        <v/>
      </c>
    </row>
    <row r="418" spans="11:11" x14ac:dyDescent="0.15">
      <c r="K418" s="90" t="str">
        <f t="shared" si="14"/>
        <v/>
      </c>
    </row>
    <row r="419" spans="11:11" x14ac:dyDescent="0.15">
      <c r="K419" s="90" t="str">
        <f t="shared" si="14"/>
        <v/>
      </c>
    </row>
    <row r="420" spans="11:11" x14ac:dyDescent="0.15">
      <c r="K420" s="90" t="str">
        <f t="shared" si="14"/>
        <v/>
      </c>
    </row>
    <row r="421" spans="11:11" x14ac:dyDescent="0.15">
      <c r="K421" s="90" t="str">
        <f t="shared" si="14"/>
        <v/>
      </c>
    </row>
    <row r="422" spans="11:11" x14ac:dyDescent="0.15">
      <c r="K422" s="90" t="str">
        <f t="shared" si="14"/>
        <v/>
      </c>
    </row>
    <row r="423" spans="11:11" x14ac:dyDescent="0.15">
      <c r="K423" s="90" t="str">
        <f t="shared" si="14"/>
        <v/>
      </c>
    </row>
    <row r="424" spans="11:11" x14ac:dyDescent="0.15">
      <c r="K424" s="90" t="str">
        <f t="shared" si="14"/>
        <v/>
      </c>
    </row>
    <row r="425" spans="11:11" x14ac:dyDescent="0.15">
      <c r="K425" s="90" t="str">
        <f t="shared" si="14"/>
        <v/>
      </c>
    </row>
    <row r="426" spans="11:11" x14ac:dyDescent="0.15">
      <c r="K426" s="90" t="str">
        <f t="shared" si="14"/>
        <v/>
      </c>
    </row>
    <row r="427" spans="11:11" x14ac:dyDescent="0.15">
      <c r="K427" s="90" t="str">
        <f t="shared" si="14"/>
        <v/>
      </c>
    </row>
    <row r="428" spans="11:11" x14ac:dyDescent="0.15">
      <c r="K428" s="90" t="str">
        <f t="shared" si="14"/>
        <v/>
      </c>
    </row>
    <row r="429" spans="11:11" x14ac:dyDescent="0.15">
      <c r="K429" s="90" t="str">
        <f t="shared" si="14"/>
        <v/>
      </c>
    </row>
    <row r="430" spans="11:11" x14ac:dyDescent="0.15">
      <c r="K430" s="90" t="str">
        <f t="shared" si="14"/>
        <v/>
      </c>
    </row>
    <row r="431" spans="11:11" x14ac:dyDescent="0.15">
      <c r="K431" s="90" t="str">
        <f t="shared" si="14"/>
        <v/>
      </c>
    </row>
    <row r="432" spans="11:11" x14ac:dyDescent="0.15">
      <c r="K432" s="90" t="str">
        <f t="shared" si="14"/>
        <v/>
      </c>
    </row>
    <row r="433" spans="11:11" x14ac:dyDescent="0.15">
      <c r="K433" s="90" t="str">
        <f t="shared" si="14"/>
        <v/>
      </c>
    </row>
    <row r="434" spans="11:11" x14ac:dyDescent="0.15">
      <c r="K434" s="90" t="str">
        <f t="shared" si="14"/>
        <v/>
      </c>
    </row>
    <row r="435" spans="11:11" x14ac:dyDescent="0.15">
      <c r="K435" s="90" t="str">
        <f t="shared" si="14"/>
        <v/>
      </c>
    </row>
    <row r="436" spans="11:11" x14ac:dyDescent="0.15">
      <c r="K436" s="90" t="str">
        <f t="shared" si="14"/>
        <v/>
      </c>
    </row>
    <row r="437" spans="11:11" x14ac:dyDescent="0.15">
      <c r="K437" s="90" t="str">
        <f t="shared" si="14"/>
        <v/>
      </c>
    </row>
    <row r="438" spans="11:11" x14ac:dyDescent="0.15">
      <c r="K438" s="90" t="str">
        <f t="shared" si="14"/>
        <v/>
      </c>
    </row>
    <row r="439" spans="11:11" x14ac:dyDescent="0.15">
      <c r="K439" s="90" t="str">
        <f t="shared" si="14"/>
        <v/>
      </c>
    </row>
    <row r="440" spans="11:11" x14ac:dyDescent="0.15">
      <c r="K440" s="90" t="str">
        <f t="shared" si="14"/>
        <v/>
      </c>
    </row>
    <row r="441" spans="11:11" x14ac:dyDescent="0.15">
      <c r="K441" s="90" t="str">
        <f t="shared" si="14"/>
        <v/>
      </c>
    </row>
    <row r="442" spans="11:11" x14ac:dyDescent="0.15">
      <c r="K442" s="90" t="str">
        <f t="shared" si="14"/>
        <v/>
      </c>
    </row>
    <row r="443" spans="11:11" x14ac:dyDescent="0.15">
      <c r="K443" s="90" t="str">
        <f t="shared" si="14"/>
        <v/>
      </c>
    </row>
    <row r="444" spans="11:11" x14ac:dyDescent="0.15">
      <c r="K444" s="90" t="str">
        <f t="shared" si="14"/>
        <v/>
      </c>
    </row>
    <row r="445" spans="11:11" x14ac:dyDescent="0.15">
      <c r="K445" s="90" t="str">
        <f t="shared" si="14"/>
        <v/>
      </c>
    </row>
    <row r="446" spans="11:11" x14ac:dyDescent="0.15">
      <c r="K446" s="90" t="str">
        <f t="shared" si="14"/>
        <v/>
      </c>
    </row>
    <row r="447" spans="11:11" x14ac:dyDescent="0.15">
      <c r="K447" s="90" t="str">
        <f t="shared" si="14"/>
        <v/>
      </c>
    </row>
    <row r="448" spans="11:11" x14ac:dyDescent="0.15">
      <c r="K448" s="90" t="str">
        <f t="shared" si="14"/>
        <v/>
      </c>
    </row>
    <row r="449" spans="11:11" x14ac:dyDescent="0.15">
      <c r="K449" s="90" t="str">
        <f t="shared" si="14"/>
        <v/>
      </c>
    </row>
    <row r="450" spans="11:11" x14ac:dyDescent="0.15">
      <c r="K450" s="90" t="str">
        <f t="shared" si="14"/>
        <v/>
      </c>
    </row>
    <row r="451" spans="11:11" x14ac:dyDescent="0.15">
      <c r="K451" s="90" t="str">
        <f t="shared" si="14"/>
        <v/>
      </c>
    </row>
    <row r="452" spans="11:11" x14ac:dyDescent="0.15">
      <c r="K452" s="90" t="str">
        <f t="shared" si="14"/>
        <v/>
      </c>
    </row>
    <row r="453" spans="11:11" x14ac:dyDescent="0.15">
      <c r="K453" s="90" t="str">
        <f t="shared" si="14"/>
        <v/>
      </c>
    </row>
    <row r="454" spans="11:11" x14ac:dyDescent="0.15">
      <c r="K454" s="90" t="str">
        <f t="shared" si="14"/>
        <v/>
      </c>
    </row>
    <row r="455" spans="11:11" x14ac:dyDescent="0.15">
      <c r="K455" s="90" t="str">
        <f t="shared" si="14"/>
        <v/>
      </c>
    </row>
    <row r="456" spans="11:11" x14ac:dyDescent="0.15">
      <c r="K456" s="90" t="str">
        <f t="shared" ref="K456:K467" si="15">IF(J456="","",J456+K455)</f>
        <v/>
      </c>
    </row>
    <row r="457" spans="11:11" x14ac:dyDescent="0.15">
      <c r="K457" s="90" t="str">
        <f t="shared" si="15"/>
        <v/>
      </c>
    </row>
    <row r="458" spans="11:11" x14ac:dyDescent="0.15">
      <c r="K458" s="90" t="str">
        <f t="shared" si="15"/>
        <v/>
      </c>
    </row>
    <row r="459" spans="11:11" x14ac:dyDescent="0.15">
      <c r="K459" s="90" t="str">
        <f t="shared" si="15"/>
        <v/>
      </c>
    </row>
    <row r="460" spans="11:11" x14ac:dyDescent="0.15">
      <c r="K460" s="90" t="str">
        <f t="shared" si="15"/>
        <v/>
      </c>
    </row>
    <row r="461" spans="11:11" x14ac:dyDescent="0.15">
      <c r="K461" s="90" t="str">
        <f t="shared" si="15"/>
        <v/>
      </c>
    </row>
    <row r="462" spans="11:11" x14ac:dyDescent="0.15">
      <c r="K462" s="90" t="str">
        <f t="shared" si="15"/>
        <v/>
      </c>
    </row>
    <row r="463" spans="11:11" x14ac:dyDescent="0.15">
      <c r="K463" s="90" t="str">
        <f t="shared" si="15"/>
        <v/>
      </c>
    </row>
    <row r="464" spans="11:11" x14ac:dyDescent="0.15">
      <c r="K464" s="90" t="str">
        <f t="shared" si="15"/>
        <v/>
      </c>
    </row>
    <row r="465" spans="11:11" x14ac:dyDescent="0.15">
      <c r="K465" s="90" t="str">
        <f t="shared" si="15"/>
        <v/>
      </c>
    </row>
    <row r="466" spans="11:11" x14ac:dyDescent="0.15">
      <c r="K466" s="90" t="str">
        <f t="shared" si="15"/>
        <v/>
      </c>
    </row>
    <row r="467" spans="11:11" x14ac:dyDescent="0.15">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85" activePane="bottomLeft" state="frozen"/>
      <selection pane="bottomLeft" activeCell="E109" sqref="E10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6.7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2457</v>
      </c>
      <c r="B2" s="726">
        <v>113</v>
      </c>
      <c r="C2" s="754" t="s">
        <v>2466</v>
      </c>
      <c r="D2" s="2"/>
      <c r="E2"/>
      <c r="G2" s="652">
        <v>211</v>
      </c>
      <c r="H2" s="651" t="s">
        <v>2522</v>
      </c>
      <c r="J2"/>
      <c r="K2"/>
    </row>
    <row r="3" spans="1:14" x14ac:dyDescent="0.15">
      <c r="A3" s="725" t="s">
        <v>2458</v>
      </c>
      <c r="B3" s="726">
        <v>108</v>
      </c>
      <c r="C3" s="723"/>
      <c r="D3" s="2"/>
      <c r="E3"/>
      <c r="G3" s="652">
        <v>212</v>
      </c>
      <c r="H3" s="651" t="s">
        <v>2456</v>
      </c>
      <c r="J3"/>
      <c r="K3"/>
    </row>
    <row r="4" spans="1:14" x14ac:dyDescent="0.15">
      <c r="A4" s="2"/>
      <c r="B4" s="723"/>
      <c r="C4" s="723"/>
      <c r="D4" s="2"/>
      <c r="E4"/>
      <c r="G4" s="652">
        <v>213</v>
      </c>
      <c r="H4" s="651" t="s">
        <v>2458</v>
      </c>
      <c r="J4"/>
      <c r="K4"/>
    </row>
    <row r="5" spans="1:14" x14ac:dyDescent="0.15">
      <c r="M5">
        <v>66</v>
      </c>
      <c r="N5">
        <v>60</v>
      </c>
    </row>
    <row r="6" spans="1:14" x14ac:dyDescent="0.15">
      <c r="A6" s="1499" t="s">
        <v>397</v>
      </c>
      <c r="B6" s="1500"/>
      <c r="C6" s="1500"/>
      <c r="D6" s="1500"/>
      <c r="E6" s="1501"/>
      <c r="G6" s="1502" t="s">
        <v>2458</v>
      </c>
      <c r="H6" s="1503"/>
      <c r="I6" s="1503"/>
      <c r="J6" s="1503"/>
      <c r="K6" s="1504"/>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01" t="s">
        <v>2</v>
      </c>
      <c r="K8" s="90" t="str">
        <f>IF(J8="","",J8)</f>
        <v/>
      </c>
    </row>
    <row r="9" spans="1:14" x14ac:dyDescent="0.15">
      <c r="A9" s="101">
        <v>40642</v>
      </c>
      <c r="B9" t="s">
        <v>729</v>
      </c>
      <c r="C9" t="s">
        <v>730</v>
      </c>
      <c r="D9" s="90">
        <v>335000</v>
      </c>
      <c r="E9" s="90">
        <f>IF(D9="","",D9)</f>
        <v>335000</v>
      </c>
      <c r="G9" s="101">
        <v>40631</v>
      </c>
      <c r="H9" t="s">
        <v>729</v>
      </c>
      <c r="I9" t="s">
        <v>747</v>
      </c>
      <c r="J9" s="90">
        <v>240100</v>
      </c>
      <c r="K9" s="90">
        <f>IF(J9="","",J9)</f>
        <v>240100</v>
      </c>
    </row>
    <row r="10" spans="1:14" x14ac:dyDescent="0.15">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15">
      <c r="A11" s="101">
        <v>40701</v>
      </c>
      <c r="B11" t="s">
        <v>729</v>
      </c>
      <c r="C11" t="s">
        <v>732</v>
      </c>
      <c r="D11" s="90">
        <v>500000</v>
      </c>
      <c r="E11" s="90">
        <f t="shared" si="0"/>
        <v>966215</v>
      </c>
      <c r="K11" s="90" t="str">
        <f t="shared" si="1"/>
        <v/>
      </c>
    </row>
    <row r="12" spans="1:14" x14ac:dyDescent="0.15">
      <c r="A12" s="101">
        <v>40871</v>
      </c>
      <c r="B12" t="s">
        <v>729</v>
      </c>
      <c r="C12" t="s">
        <v>736</v>
      </c>
      <c r="D12" s="90">
        <v>479480</v>
      </c>
      <c r="E12" s="90">
        <f t="shared" si="0"/>
        <v>1445695</v>
      </c>
      <c r="K12" s="90" t="str">
        <f t="shared" si="1"/>
        <v/>
      </c>
    </row>
    <row r="13" spans="1:14" x14ac:dyDescent="0.15">
      <c r="A13" s="101">
        <v>40597</v>
      </c>
      <c r="B13" t="s">
        <v>321</v>
      </c>
      <c r="C13" t="s">
        <v>738</v>
      </c>
      <c r="D13" s="90">
        <v>100000</v>
      </c>
      <c r="E13" s="90">
        <f t="shared" si="0"/>
        <v>1545695</v>
      </c>
      <c r="K13" s="90" t="str">
        <f t="shared" si="1"/>
        <v/>
      </c>
    </row>
    <row r="14" spans="1:14" x14ac:dyDescent="0.15">
      <c r="A14" s="101">
        <v>40752</v>
      </c>
      <c r="B14" t="s">
        <v>729</v>
      </c>
      <c r="C14" t="s">
        <v>745</v>
      </c>
      <c r="D14" s="90">
        <v>320000</v>
      </c>
      <c r="E14" s="90">
        <f t="shared" si="0"/>
        <v>1865695</v>
      </c>
      <c r="K14" s="90" t="str">
        <f t="shared" si="1"/>
        <v/>
      </c>
    </row>
    <row r="15" spans="1:14" x14ac:dyDescent="0.15">
      <c r="E15" s="90" t="str">
        <f t="shared" si="0"/>
        <v/>
      </c>
      <c r="K15" s="90" t="str">
        <f t="shared" si="1"/>
        <v/>
      </c>
    </row>
    <row r="16" spans="1:14" x14ac:dyDescent="0.15">
      <c r="E16" s="90" t="str">
        <f t="shared" si="0"/>
        <v/>
      </c>
      <c r="K16" s="90" t="str">
        <f t="shared" si="1"/>
        <v/>
      </c>
    </row>
    <row r="17" spans="1:11" x14ac:dyDescent="0.15">
      <c r="E17" s="90" t="str">
        <f t="shared" si="0"/>
        <v/>
      </c>
      <c r="K17" s="90" t="str">
        <f t="shared" si="1"/>
        <v/>
      </c>
    </row>
    <row r="18" spans="1:11" ht="14.25" thickBot="1" x14ac:dyDescent="0.2">
      <c r="A18" s="118"/>
      <c r="B18" s="117"/>
      <c r="C18" s="117"/>
      <c r="D18" s="114"/>
      <c r="E18" s="114" t="str">
        <f t="shared" si="0"/>
        <v/>
      </c>
      <c r="F18" s="117"/>
      <c r="G18" s="118"/>
      <c r="H18" s="117"/>
      <c r="I18" s="117"/>
      <c r="J18" s="114"/>
      <c r="K18" s="114" t="str">
        <f t="shared" si="1"/>
        <v/>
      </c>
    </row>
    <row r="19" spans="1:11" ht="14.25" thickTop="1" x14ac:dyDescent="0.15">
      <c r="A19" s="101" t="s">
        <v>468</v>
      </c>
      <c r="E19" s="90" t="str">
        <f t="shared" si="0"/>
        <v/>
      </c>
      <c r="G19" s="101" t="s">
        <v>468</v>
      </c>
      <c r="K19" s="90" t="str">
        <f t="shared" si="1"/>
        <v/>
      </c>
    </row>
    <row r="20" spans="1:11" x14ac:dyDescent="0.15">
      <c r="A20" s="101">
        <v>41005</v>
      </c>
      <c r="B20" t="s">
        <v>729</v>
      </c>
      <c r="C20" t="s">
        <v>773</v>
      </c>
      <c r="D20" s="90">
        <v>250000</v>
      </c>
      <c r="E20" s="90">
        <f>IF(D20="","",D20)</f>
        <v>250000</v>
      </c>
      <c r="K20" s="90" t="str">
        <f t="shared" si="1"/>
        <v/>
      </c>
    </row>
    <row r="21" spans="1:11" x14ac:dyDescent="0.15">
      <c r="A21" s="101">
        <v>41061</v>
      </c>
      <c r="B21" t="s">
        <v>729</v>
      </c>
      <c r="C21" t="s">
        <v>775</v>
      </c>
      <c r="D21" s="90">
        <v>178340</v>
      </c>
      <c r="E21" s="90">
        <f t="shared" si="0"/>
        <v>428340</v>
      </c>
      <c r="K21" s="90" t="str">
        <f t="shared" si="1"/>
        <v/>
      </c>
    </row>
    <row r="22" spans="1:11" x14ac:dyDescent="0.15">
      <c r="E22" s="90" t="str">
        <f t="shared" si="0"/>
        <v/>
      </c>
      <c r="K22" s="90" t="str">
        <f t="shared" si="1"/>
        <v/>
      </c>
    </row>
    <row r="23" spans="1:11" x14ac:dyDescent="0.15">
      <c r="E23" s="90" t="str">
        <f t="shared" si="0"/>
        <v/>
      </c>
      <c r="K23" s="90" t="str">
        <f t="shared" si="1"/>
        <v/>
      </c>
    </row>
    <row r="24" spans="1:11" x14ac:dyDescent="0.15">
      <c r="E24" s="90" t="str">
        <f t="shared" si="0"/>
        <v/>
      </c>
      <c r="K24" s="90" t="str">
        <f t="shared" si="1"/>
        <v/>
      </c>
    </row>
    <row r="25" spans="1:11" ht="14.25" thickBot="1" x14ac:dyDescent="0.2">
      <c r="A25" s="118"/>
      <c r="B25" s="117"/>
      <c r="C25" s="117"/>
      <c r="D25" s="114"/>
      <c r="E25" s="114" t="str">
        <f t="shared" si="0"/>
        <v/>
      </c>
      <c r="F25" s="117"/>
      <c r="G25" s="118"/>
      <c r="H25" s="117"/>
      <c r="I25" s="117"/>
      <c r="J25" s="114"/>
      <c r="K25" s="114" t="str">
        <f t="shared" si="1"/>
        <v/>
      </c>
    </row>
    <row r="26" spans="1:11" ht="14.25" thickTop="1" x14ac:dyDescent="0.15">
      <c r="A26" s="101" t="s">
        <v>492</v>
      </c>
      <c r="E26" s="90" t="str">
        <f t="shared" si="0"/>
        <v/>
      </c>
      <c r="G26" s="101" t="s">
        <v>492</v>
      </c>
      <c r="K26" s="90" t="str">
        <f t="shared" si="1"/>
        <v/>
      </c>
    </row>
    <row r="27" spans="1:11" x14ac:dyDescent="0.15">
      <c r="A27" s="101">
        <v>41369</v>
      </c>
      <c r="B27" t="s">
        <v>729</v>
      </c>
      <c r="C27" t="s">
        <v>800</v>
      </c>
      <c r="D27" s="90">
        <v>265000</v>
      </c>
      <c r="E27" s="90">
        <f>IF(D27="","",D27)</f>
        <v>265000</v>
      </c>
      <c r="K27" s="90" t="str">
        <f>IF(J27="","",J27)</f>
        <v/>
      </c>
    </row>
    <row r="28" spans="1:11" x14ac:dyDescent="0.15">
      <c r="A28" s="101">
        <v>41472</v>
      </c>
      <c r="B28" t="s">
        <v>729</v>
      </c>
      <c r="C28" t="s">
        <v>808</v>
      </c>
      <c r="D28" s="90">
        <v>1000000</v>
      </c>
      <c r="E28" s="90">
        <f t="shared" si="0"/>
        <v>1265000</v>
      </c>
      <c r="K28" s="90" t="str">
        <f t="shared" si="1"/>
        <v/>
      </c>
    </row>
    <row r="29" spans="1:11" x14ac:dyDescent="0.15">
      <c r="A29" s="101">
        <v>41572</v>
      </c>
      <c r="B29" t="s">
        <v>817</v>
      </c>
      <c r="C29" t="s">
        <v>818</v>
      </c>
      <c r="D29" s="90">
        <v>81145</v>
      </c>
      <c r="E29" s="90">
        <f t="shared" si="0"/>
        <v>1346145</v>
      </c>
      <c r="K29" s="90" t="str">
        <f t="shared" si="1"/>
        <v/>
      </c>
    </row>
    <row r="30" spans="1:11" x14ac:dyDescent="0.15">
      <c r="A30" s="101">
        <v>41572</v>
      </c>
      <c r="B30" t="s">
        <v>712</v>
      </c>
      <c r="C30" t="s">
        <v>819</v>
      </c>
      <c r="D30" s="90">
        <v>30000</v>
      </c>
      <c r="E30" s="90">
        <f t="shared" si="0"/>
        <v>1376145</v>
      </c>
      <c r="K30" s="90" t="str">
        <f t="shared" si="1"/>
        <v/>
      </c>
    </row>
    <row r="31" spans="1:11" x14ac:dyDescent="0.15">
      <c r="A31" s="101">
        <v>41572</v>
      </c>
      <c r="B31" t="s">
        <v>712</v>
      </c>
      <c r="C31" t="s">
        <v>820</v>
      </c>
      <c r="D31" s="90">
        <v>50000</v>
      </c>
      <c r="E31" s="90">
        <f t="shared" si="0"/>
        <v>1426145</v>
      </c>
      <c r="K31" s="90" t="str">
        <f t="shared" si="1"/>
        <v/>
      </c>
    </row>
    <row r="32" spans="1:11" x14ac:dyDescent="0.15">
      <c r="E32" s="90" t="str">
        <f t="shared" si="0"/>
        <v/>
      </c>
      <c r="K32" s="90" t="str">
        <f t="shared" si="1"/>
        <v/>
      </c>
    </row>
    <row r="33" spans="1:11" x14ac:dyDescent="0.15">
      <c r="E33" s="90" t="str">
        <f t="shared" si="0"/>
        <v/>
      </c>
      <c r="K33" s="90" t="str">
        <f t="shared" si="1"/>
        <v/>
      </c>
    </row>
    <row r="34" spans="1:11" x14ac:dyDescent="0.15">
      <c r="E34" s="90" t="str">
        <f t="shared" si="0"/>
        <v/>
      </c>
      <c r="K34" s="90" t="str">
        <f t="shared" si="1"/>
        <v/>
      </c>
    </row>
    <row r="35" spans="1:11" ht="14.25" thickBot="1" x14ac:dyDescent="0.2">
      <c r="A35" s="118"/>
      <c r="B35" s="117"/>
      <c r="C35" s="117"/>
      <c r="D35" s="114"/>
      <c r="E35" s="114" t="str">
        <f t="shared" si="0"/>
        <v/>
      </c>
      <c r="F35" s="117"/>
      <c r="G35" s="118"/>
      <c r="H35" s="117"/>
      <c r="I35" s="117"/>
      <c r="J35" s="114"/>
      <c r="K35" s="114" t="str">
        <f t="shared" si="1"/>
        <v/>
      </c>
    </row>
    <row r="36" spans="1:11" ht="14.25" thickTop="1" x14ac:dyDescent="0.15">
      <c r="A36" s="101" t="s">
        <v>522</v>
      </c>
      <c r="E36" s="90" t="str">
        <f t="shared" si="0"/>
        <v/>
      </c>
      <c r="G36" s="101" t="s">
        <v>522</v>
      </c>
      <c r="K36" s="90" t="str">
        <f t="shared" si="1"/>
        <v/>
      </c>
    </row>
    <row r="37" spans="1:11" x14ac:dyDescent="0.15">
      <c r="A37" s="101">
        <v>41741</v>
      </c>
      <c r="B37" t="s">
        <v>817</v>
      </c>
      <c r="C37" t="s">
        <v>852</v>
      </c>
      <c r="D37" s="90">
        <v>215000</v>
      </c>
      <c r="E37" s="90">
        <f>IF(D37="","",D37)</f>
        <v>215000</v>
      </c>
      <c r="K37" s="90" t="str">
        <f>IF(J37="","",J37)</f>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x14ac:dyDescent="0.15">
      <c r="E41" s="90" t="str">
        <f t="shared" si="0"/>
        <v/>
      </c>
      <c r="K41" s="90" t="str">
        <f t="shared" si="1"/>
        <v/>
      </c>
    </row>
    <row r="42" spans="1:11" x14ac:dyDescent="0.15">
      <c r="E42" s="90" t="str">
        <f t="shared" si="0"/>
        <v/>
      </c>
      <c r="K42" s="90" t="str">
        <f t="shared" si="1"/>
        <v/>
      </c>
    </row>
    <row r="43" spans="1:11" ht="14.25" thickBot="1" x14ac:dyDescent="0.2">
      <c r="A43" s="118"/>
      <c r="B43" s="117"/>
      <c r="C43" s="117"/>
      <c r="D43" s="114"/>
      <c r="E43" s="114" t="str">
        <f t="shared" si="0"/>
        <v/>
      </c>
      <c r="F43" s="117"/>
      <c r="G43" s="118"/>
      <c r="H43" s="117"/>
      <c r="I43" s="117"/>
      <c r="J43" s="114"/>
      <c r="K43" s="114" t="str">
        <f t="shared" si="1"/>
        <v/>
      </c>
    </row>
    <row r="44" spans="1:11" ht="14.25" thickTop="1" x14ac:dyDescent="0.15">
      <c r="A44" s="101" t="s">
        <v>896</v>
      </c>
      <c r="E44" s="90" t="str">
        <f t="shared" si="0"/>
        <v/>
      </c>
      <c r="G44" s="101" t="s">
        <v>896</v>
      </c>
      <c r="K44" s="90" t="str">
        <f t="shared" si="1"/>
        <v/>
      </c>
    </row>
    <row r="45" spans="1:11" x14ac:dyDescent="0.15">
      <c r="A45" s="101">
        <v>42072</v>
      </c>
      <c r="B45" t="s">
        <v>729</v>
      </c>
      <c r="C45" t="s">
        <v>883</v>
      </c>
      <c r="D45" s="90">
        <v>300000</v>
      </c>
      <c r="E45" s="90">
        <f>IF(D45="","",D45)</f>
        <v>300000</v>
      </c>
      <c r="K45" s="90" t="str">
        <f>IF(J45="","",J45)</f>
        <v/>
      </c>
    </row>
    <row r="46" spans="1:11" x14ac:dyDescent="0.15">
      <c r="A46" s="101">
        <v>42089</v>
      </c>
      <c r="B46" t="s">
        <v>729</v>
      </c>
      <c r="C46" t="s">
        <v>887</v>
      </c>
      <c r="D46" s="90">
        <v>60912</v>
      </c>
      <c r="E46" s="90">
        <f t="shared" si="0"/>
        <v>360912</v>
      </c>
      <c r="K46" s="90" t="str">
        <f t="shared" ref="K46:K52" si="2">IF(J46="","",J46+K45)</f>
        <v/>
      </c>
    </row>
    <row r="47" spans="1:11" x14ac:dyDescent="0.15">
      <c r="A47" s="101">
        <v>42089</v>
      </c>
      <c r="B47" t="s">
        <v>729</v>
      </c>
      <c r="C47" t="s">
        <v>888</v>
      </c>
      <c r="D47" s="90">
        <v>19200</v>
      </c>
      <c r="E47" s="90">
        <f t="shared" si="0"/>
        <v>380112</v>
      </c>
      <c r="K47" s="90" t="str">
        <f t="shared" si="2"/>
        <v/>
      </c>
    </row>
    <row r="48" spans="1:11" x14ac:dyDescent="0.15">
      <c r="A48" s="101">
        <v>42101</v>
      </c>
      <c r="B48" t="s">
        <v>729</v>
      </c>
      <c r="C48" t="s">
        <v>889</v>
      </c>
      <c r="D48" s="90">
        <v>240000</v>
      </c>
      <c r="E48" s="90">
        <f t="shared" si="0"/>
        <v>620112</v>
      </c>
      <c r="K48" s="90" t="str">
        <f t="shared" si="2"/>
        <v/>
      </c>
    </row>
    <row r="49" spans="1:11" x14ac:dyDescent="0.15">
      <c r="A49" s="101">
        <v>42304</v>
      </c>
      <c r="B49" t="s">
        <v>817</v>
      </c>
      <c r="C49" t="s">
        <v>1540</v>
      </c>
      <c r="D49" s="90">
        <v>60000</v>
      </c>
      <c r="E49" s="90">
        <f t="shared" si="0"/>
        <v>680112</v>
      </c>
      <c r="K49" s="90" t="str">
        <f t="shared" si="2"/>
        <v/>
      </c>
    </row>
    <row r="50" spans="1:11" x14ac:dyDescent="0.15">
      <c r="E50" s="90" t="str">
        <f t="shared" si="0"/>
        <v/>
      </c>
      <c r="K50" s="90" t="str">
        <f t="shared" si="2"/>
        <v/>
      </c>
    </row>
    <row r="51" spans="1:11" x14ac:dyDescent="0.15">
      <c r="E51" s="90" t="str">
        <f t="shared" si="0"/>
        <v/>
      </c>
      <c r="K51" s="90" t="str">
        <f t="shared" si="2"/>
        <v/>
      </c>
    </row>
    <row r="52" spans="1:11" x14ac:dyDescent="0.15">
      <c r="E52" s="90" t="str">
        <f t="shared" si="0"/>
        <v/>
      </c>
      <c r="K52" s="90" t="str">
        <f t="shared" si="2"/>
        <v/>
      </c>
    </row>
    <row r="53" spans="1:11" x14ac:dyDescent="0.15">
      <c r="E53" s="90" t="str">
        <f t="shared" si="0"/>
        <v/>
      </c>
      <c r="K53" s="90" t="str">
        <f t="shared" si="1"/>
        <v/>
      </c>
    </row>
    <row r="54" spans="1:11" x14ac:dyDescent="0.15">
      <c r="E54" s="90" t="str">
        <f t="shared" si="0"/>
        <v/>
      </c>
      <c r="K54" s="90" t="str">
        <f t="shared" si="1"/>
        <v/>
      </c>
    </row>
    <row r="55" spans="1:11" ht="14.25" thickBot="1" x14ac:dyDescent="0.2">
      <c r="A55" s="118"/>
      <c r="B55" s="117"/>
      <c r="C55" s="117"/>
      <c r="D55" s="114"/>
      <c r="E55" s="114" t="str">
        <f>IF(D55="","",D55+E54)</f>
        <v/>
      </c>
      <c r="F55" s="117"/>
      <c r="G55" s="118"/>
      <c r="H55" s="117"/>
      <c r="I55" s="117"/>
      <c r="J55" s="114"/>
      <c r="K55" s="114" t="str">
        <f>IF(J55="","",J55+K54)</f>
        <v/>
      </c>
    </row>
    <row r="56" spans="1:11" ht="14.25" thickTop="1" x14ac:dyDescent="0.15">
      <c r="A56" s="101" t="s">
        <v>1637</v>
      </c>
      <c r="E56" s="90" t="str">
        <f>IF(D56="","",D56+E55)</f>
        <v/>
      </c>
      <c r="G56" s="101" t="s">
        <v>1637</v>
      </c>
      <c r="K56" s="90" t="str">
        <f>IF(J56="","",J56+K55)</f>
        <v/>
      </c>
    </row>
    <row r="57" spans="1:11" x14ac:dyDescent="0.15">
      <c r="A57" s="101">
        <v>42468</v>
      </c>
      <c r="B57" t="s">
        <v>817</v>
      </c>
      <c r="C57" t="s">
        <v>1694</v>
      </c>
      <c r="D57" s="90">
        <v>245000</v>
      </c>
      <c r="E57" s="90">
        <f>IF(D57="","",D57)</f>
        <v>245000</v>
      </c>
      <c r="K57" s="90" t="str">
        <f>IF(J57="","",J57)</f>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 t="shared" si="0"/>
        <v/>
      </c>
      <c r="F62" s="117"/>
      <c r="G62" s="118"/>
      <c r="H62" s="117"/>
      <c r="I62" s="117"/>
      <c r="J62" s="114"/>
      <c r="K62" s="114" t="str">
        <f t="shared" si="1"/>
        <v/>
      </c>
    </row>
    <row r="63" spans="1:11" ht="14.25" thickTop="1" x14ac:dyDescent="0.15">
      <c r="A63" s="101" t="s">
        <v>1758</v>
      </c>
      <c r="E63" s="90" t="str">
        <f t="shared" ref="E63:E120" si="3">IF(D63="","",D63+E62)</f>
        <v/>
      </c>
      <c r="G63" s="101" t="s">
        <v>1758</v>
      </c>
      <c r="K63" s="90" t="str">
        <f t="shared" ref="K63:K120" si="4">IF(J63="","",J63+K62)</f>
        <v/>
      </c>
    </row>
    <row r="64" spans="1:11" x14ac:dyDescent="0.15">
      <c r="A64" s="101">
        <v>42779</v>
      </c>
      <c r="B64" t="s">
        <v>1941</v>
      </c>
      <c r="C64" t="s">
        <v>1942</v>
      </c>
      <c r="D64" s="90">
        <v>100000</v>
      </c>
      <c r="E64" s="90">
        <f>IF(D64="","",D64)</f>
        <v>100000</v>
      </c>
      <c r="K64" s="90" t="str">
        <f>IF(J64="","",J64)</f>
        <v/>
      </c>
    </row>
    <row r="65" spans="1:11" x14ac:dyDescent="0.15">
      <c r="A65" s="101">
        <v>42831</v>
      </c>
      <c r="B65" t="s">
        <v>729</v>
      </c>
      <c r="C65" t="s">
        <v>1972</v>
      </c>
      <c r="D65" s="90">
        <v>72000</v>
      </c>
      <c r="E65" s="90">
        <f>IF(D65="","",D65+E64)</f>
        <v>172000</v>
      </c>
      <c r="K65" s="90" t="str">
        <f t="shared" si="4"/>
        <v/>
      </c>
    </row>
    <row r="66" spans="1:11" x14ac:dyDescent="0.15">
      <c r="A66" s="101">
        <v>42831</v>
      </c>
      <c r="B66" t="s">
        <v>407</v>
      </c>
      <c r="C66" t="s">
        <v>1965</v>
      </c>
      <c r="D66" s="90">
        <v>100000</v>
      </c>
      <c r="E66" s="90">
        <f>IF(D66="","",D66+E65)</f>
        <v>272000</v>
      </c>
      <c r="K66" s="90" t="str">
        <f t="shared" si="4"/>
        <v/>
      </c>
    </row>
    <row r="67" spans="1:11" x14ac:dyDescent="0.15">
      <c r="A67" s="101">
        <v>42832</v>
      </c>
      <c r="B67" t="s">
        <v>729</v>
      </c>
      <c r="C67" t="s">
        <v>1976</v>
      </c>
      <c r="D67" s="90">
        <v>140000</v>
      </c>
      <c r="E67" s="90">
        <f>IF(D67="","",D67+E66)</f>
        <v>412000</v>
      </c>
      <c r="K67" s="90" t="str">
        <f t="shared" si="4"/>
        <v/>
      </c>
    </row>
    <row r="68" spans="1:11" x14ac:dyDescent="0.15">
      <c r="A68" s="101">
        <v>42834</v>
      </c>
      <c r="B68" t="s">
        <v>729</v>
      </c>
      <c r="C68" t="s">
        <v>1976</v>
      </c>
      <c r="D68" s="90">
        <v>30000</v>
      </c>
      <c r="E68" s="90">
        <f>IF(D68="","",D68+E67)</f>
        <v>442000</v>
      </c>
      <c r="K68" s="90" t="str">
        <f t="shared" si="4"/>
        <v/>
      </c>
    </row>
    <row r="69" spans="1:11" x14ac:dyDescent="0.15">
      <c r="K69" s="90" t="str">
        <f t="shared" si="4"/>
        <v/>
      </c>
    </row>
    <row r="70" spans="1:11" x14ac:dyDescent="0.15">
      <c r="E70" s="90" t="str">
        <f>IF(D70="","",D70)</f>
        <v/>
      </c>
      <c r="K70" s="90" t="str">
        <f t="shared" si="4"/>
        <v/>
      </c>
    </row>
    <row r="71" spans="1:11" x14ac:dyDescent="0.15">
      <c r="E71" s="90" t="str">
        <f>IF(D71="","",D71)</f>
        <v/>
      </c>
      <c r="K71" s="90" t="str">
        <f t="shared" si="4"/>
        <v/>
      </c>
    </row>
    <row r="72" spans="1:11" ht="14.25" thickBot="1" x14ac:dyDescent="0.2">
      <c r="A72" s="118"/>
      <c r="B72" s="117"/>
      <c r="C72" s="117"/>
      <c r="D72" s="114"/>
      <c r="E72" s="114" t="str">
        <f>IF(D72="","",D72+E71)</f>
        <v/>
      </c>
      <c r="F72" s="117"/>
      <c r="G72" s="118"/>
      <c r="H72" s="117"/>
      <c r="I72" s="117"/>
      <c r="J72" s="114"/>
      <c r="K72" s="114" t="str">
        <f t="shared" si="4"/>
        <v/>
      </c>
    </row>
    <row r="73" spans="1:11" ht="14.25" thickTop="1" x14ac:dyDescent="0.15">
      <c r="A73" s="101" t="s">
        <v>1759</v>
      </c>
      <c r="E73" s="90" t="str">
        <f>IF(D73="","",D73+E72)</f>
        <v/>
      </c>
      <c r="G73" s="101" t="s">
        <v>1759</v>
      </c>
      <c r="K73" s="90" t="str">
        <f>IF(J73="","",J73+K72)</f>
        <v/>
      </c>
    </row>
    <row r="74" spans="1:11" x14ac:dyDescent="0.15">
      <c r="A74" s="101">
        <v>43186</v>
      </c>
      <c r="B74" t="s">
        <v>2559</v>
      </c>
      <c r="C74" t="s">
        <v>2560</v>
      </c>
      <c r="D74" s="90">
        <v>828089</v>
      </c>
      <c r="E74" s="90">
        <f>IF(D74="","",D74)</f>
        <v>828089</v>
      </c>
      <c r="G74" s="101">
        <v>43217</v>
      </c>
      <c r="H74" t="s">
        <v>2564</v>
      </c>
      <c r="I74" t="s">
        <v>2572</v>
      </c>
      <c r="J74" s="90">
        <v>20000</v>
      </c>
      <c r="K74" s="90">
        <f>IF(J74="","",J74)</f>
        <v>20000</v>
      </c>
    </row>
    <row r="75" spans="1:11" x14ac:dyDescent="0.15">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15">
      <c r="A76" s="101">
        <v>43406</v>
      </c>
      <c r="B76" t="s">
        <v>2562</v>
      </c>
      <c r="C76" t="s">
        <v>2626</v>
      </c>
      <c r="D76" s="90">
        <v>1107119</v>
      </c>
      <c r="E76" s="90">
        <f>IF(D76="","",D76+E75)</f>
        <v>2150208</v>
      </c>
      <c r="K76" s="90" t="str">
        <f t="shared" si="5"/>
        <v/>
      </c>
    </row>
    <row r="77" spans="1:11" x14ac:dyDescent="0.15">
      <c r="A77" s="101">
        <v>43441</v>
      </c>
      <c r="B77" t="s">
        <v>2623</v>
      </c>
      <c r="C77" t="s">
        <v>2786</v>
      </c>
      <c r="D77" s="90">
        <v>70328</v>
      </c>
      <c r="E77" s="90">
        <f>IF(D77="","",D77+E76)</f>
        <v>2220536</v>
      </c>
      <c r="K77" s="90" t="str">
        <f t="shared" si="5"/>
        <v/>
      </c>
    </row>
    <row r="78" spans="1:11" x14ac:dyDescent="0.15">
      <c r="E78" s="90" t="str">
        <f>IF(D78="","",D78+E77)</f>
        <v/>
      </c>
      <c r="K78" s="90" t="str">
        <f t="shared" si="5"/>
        <v/>
      </c>
    </row>
    <row r="79" spans="1:11" x14ac:dyDescent="0.15">
      <c r="E79" s="90" t="str">
        <f t="shared" ref="E79:E90" si="6">IF(D79="","",D79)</f>
        <v/>
      </c>
      <c r="K79" s="90" t="str">
        <f t="shared" si="5"/>
        <v/>
      </c>
    </row>
    <row r="80" spans="1:11" ht="14.25" thickBot="1" x14ac:dyDescent="0.2">
      <c r="A80" s="118"/>
      <c r="B80" s="117"/>
      <c r="C80" s="117"/>
      <c r="D80" s="114"/>
      <c r="E80" s="114" t="str">
        <f t="shared" si="6"/>
        <v/>
      </c>
      <c r="F80" s="117"/>
      <c r="G80" s="118"/>
      <c r="H80" s="117"/>
      <c r="I80" s="117"/>
      <c r="J80" s="114"/>
      <c r="K80" s="114" t="str">
        <f t="shared" si="5"/>
        <v/>
      </c>
    </row>
    <row r="81" spans="1:11" ht="14.25" thickTop="1" x14ac:dyDescent="0.15">
      <c r="A81" s="101" t="s">
        <v>1760</v>
      </c>
      <c r="E81" s="90" t="str">
        <f t="shared" si="6"/>
        <v/>
      </c>
      <c r="G81" s="101" t="s">
        <v>2773</v>
      </c>
      <c r="K81" s="90" t="str">
        <f t="shared" si="5"/>
        <v/>
      </c>
    </row>
    <row r="82" spans="1:11" x14ac:dyDescent="0.15">
      <c r="A82" s="101">
        <v>43573</v>
      </c>
      <c r="B82" t="s">
        <v>3078</v>
      </c>
      <c r="C82" t="s">
        <v>3079</v>
      </c>
      <c r="D82" s="90">
        <v>225000</v>
      </c>
      <c r="E82" s="90">
        <f t="shared" si="6"/>
        <v>225000</v>
      </c>
      <c r="G82" s="101">
        <v>43627</v>
      </c>
      <c r="H82" t="s">
        <v>2990</v>
      </c>
      <c r="J82" s="90">
        <v>996000</v>
      </c>
      <c r="K82" s="90">
        <f t="shared" si="5"/>
        <v>996000</v>
      </c>
    </row>
    <row r="83" spans="1:11" x14ac:dyDescent="0.15">
      <c r="E83" s="90" t="str">
        <f>IF(D83="","",D83+E82)</f>
        <v/>
      </c>
      <c r="K83" s="90" t="str">
        <f t="shared" si="5"/>
        <v/>
      </c>
    </row>
    <row r="84" spans="1:11" ht="14.25" thickBot="1" x14ac:dyDescent="0.2">
      <c r="A84" s="118"/>
      <c r="B84" s="117"/>
      <c r="C84" s="117"/>
      <c r="D84" s="114"/>
      <c r="E84" s="114" t="str">
        <f t="shared" si="6"/>
        <v/>
      </c>
      <c r="F84" s="117"/>
      <c r="G84" s="118"/>
      <c r="H84" s="117"/>
      <c r="I84" s="117"/>
      <c r="J84" s="114"/>
      <c r="K84" s="114" t="str">
        <f t="shared" si="5"/>
        <v/>
      </c>
    </row>
    <row r="85" spans="1:11" ht="14.25" thickTop="1" x14ac:dyDescent="0.15">
      <c r="A85" s="101" t="s">
        <v>2896</v>
      </c>
      <c r="E85" s="90" t="str">
        <f t="shared" si="6"/>
        <v/>
      </c>
      <c r="K85" s="90" t="str">
        <f t="shared" si="5"/>
        <v/>
      </c>
    </row>
    <row r="86" spans="1:11" x14ac:dyDescent="0.15">
      <c r="A86" s="101">
        <v>43909</v>
      </c>
      <c r="B86" t="s">
        <v>3087</v>
      </c>
      <c r="C86" t="s">
        <v>3088</v>
      </c>
      <c r="D86" s="90">
        <v>1000000</v>
      </c>
      <c r="E86" s="90">
        <f>IF(D86="","",D86)</f>
        <v>1000000</v>
      </c>
      <c r="G86" s="101">
        <v>44012</v>
      </c>
      <c r="H86" t="s">
        <v>3065</v>
      </c>
      <c r="J86" s="90">
        <v>1000000</v>
      </c>
      <c r="K86" s="90">
        <f t="shared" si="5"/>
        <v>1000000</v>
      </c>
    </row>
    <row r="87" spans="1:11" x14ac:dyDescent="0.15">
      <c r="A87" s="101">
        <v>44021</v>
      </c>
      <c r="B87" t="s">
        <v>3096</v>
      </c>
      <c r="C87" t="s">
        <v>3097</v>
      </c>
      <c r="D87" s="90">
        <v>122000</v>
      </c>
      <c r="E87" s="90">
        <f>IF(D87="","",D87+E86)</f>
        <v>1122000</v>
      </c>
      <c r="K87" s="90" t="str">
        <f t="shared" si="5"/>
        <v/>
      </c>
    </row>
    <row r="88" spans="1:11" x14ac:dyDescent="0.15">
      <c r="A88" s="101">
        <v>44174</v>
      </c>
      <c r="B88" t="s">
        <v>3089</v>
      </c>
      <c r="C88" t="s">
        <v>3104</v>
      </c>
      <c r="D88" s="90">
        <v>30000</v>
      </c>
      <c r="E88" s="90">
        <f>IF(D88="","",D88+E87)</f>
        <v>1152000</v>
      </c>
      <c r="K88" s="90" t="str">
        <f t="shared" si="4"/>
        <v/>
      </c>
    </row>
    <row r="89" spans="1:11" x14ac:dyDescent="0.15">
      <c r="E89" s="90" t="str">
        <f>IF(D89="","",D89+E88)</f>
        <v/>
      </c>
      <c r="K89" s="90" t="str">
        <f t="shared" si="4"/>
        <v/>
      </c>
    </row>
    <row r="90" spans="1:11" ht="14.25" thickBot="1" x14ac:dyDescent="0.2">
      <c r="A90" s="118"/>
      <c r="B90" s="117"/>
      <c r="C90" s="117"/>
      <c r="D90" s="114"/>
      <c r="E90" s="114" t="str">
        <f t="shared" si="6"/>
        <v/>
      </c>
      <c r="F90" s="117"/>
      <c r="G90" s="118"/>
      <c r="H90" s="117"/>
      <c r="I90" s="117"/>
      <c r="J90" s="114"/>
      <c r="K90" s="114" t="str">
        <f t="shared" si="4"/>
        <v/>
      </c>
    </row>
    <row r="91" spans="1:11" ht="14.25" thickTop="1" x14ac:dyDescent="0.15">
      <c r="A91" s="101" t="s">
        <v>3182</v>
      </c>
      <c r="E91" s="90" t="str">
        <f t="shared" si="3"/>
        <v/>
      </c>
      <c r="K91" s="90" t="str">
        <f t="shared" si="4"/>
        <v/>
      </c>
    </row>
    <row r="92" spans="1:11" x14ac:dyDescent="0.15">
      <c r="A92" s="101">
        <v>44377</v>
      </c>
      <c r="B92" t="s">
        <v>3191</v>
      </c>
      <c r="C92" t="s">
        <v>3192</v>
      </c>
      <c r="D92" s="90">
        <v>33000</v>
      </c>
      <c r="E92" s="90">
        <f>IF(D92="","",D92)</f>
        <v>33000</v>
      </c>
      <c r="K92" s="90" t="str">
        <f t="shared" si="4"/>
        <v/>
      </c>
    </row>
    <row r="93" spans="1:11" x14ac:dyDescent="0.15">
      <c r="A93" s="101">
        <v>44413</v>
      </c>
      <c r="B93" t="s">
        <v>3214</v>
      </c>
      <c r="C93" t="s">
        <v>3215</v>
      </c>
      <c r="D93" s="90">
        <v>30000</v>
      </c>
      <c r="E93" s="90">
        <f t="shared" si="3"/>
        <v>63000</v>
      </c>
      <c r="K93" s="90" t="str">
        <f t="shared" si="4"/>
        <v/>
      </c>
    </row>
    <row r="94" spans="1:11" x14ac:dyDescent="0.15">
      <c r="A94" s="101">
        <v>44637</v>
      </c>
      <c r="B94" t="s">
        <v>409</v>
      </c>
      <c r="C94" t="s">
        <v>3322</v>
      </c>
      <c r="D94" s="90">
        <v>200000</v>
      </c>
      <c r="E94" s="90">
        <f t="shared" si="3"/>
        <v>263000</v>
      </c>
      <c r="K94" s="90" t="str">
        <f t="shared" si="4"/>
        <v/>
      </c>
    </row>
    <row r="95" spans="1:11" ht="14.25" thickBot="1" x14ac:dyDescent="0.2">
      <c r="E95" s="90" t="str">
        <f t="shared" si="3"/>
        <v/>
      </c>
      <c r="K95" s="90" t="str">
        <f t="shared" si="4"/>
        <v/>
      </c>
    </row>
    <row r="96" spans="1:11" ht="14.25" thickTop="1" x14ac:dyDescent="0.15">
      <c r="A96" s="915" t="s">
        <v>3287</v>
      </c>
      <c r="B96" s="916"/>
      <c r="C96" s="916"/>
      <c r="D96" s="853"/>
      <c r="E96" s="853" t="str">
        <f t="shared" si="3"/>
        <v/>
      </c>
      <c r="F96" s="916"/>
      <c r="G96" s="915"/>
      <c r="H96" s="916"/>
      <c r="I96" s="916"/>
      <c r="J96" s="853"/>
      <c r="K96" s="853" t="str">
        <f t="shared" si="4"/>
        <v/>
      </c>
    </row>
    <row r="97" spans="1:11" x14ac:dyDescent="0.15">
      <c r="A97" s="101">
        <v>44692</v>
      </c>
      <c r="B97" s="2" t="s">
        <v>3191</v>
      </c>
      <c r="C97" s="2" t="s">
        <v>3502</v>
      </c>
      <c r="D97" s="90">
        <v>200000</v>
      </c>
      <c r="E97" s="90">
        <f>IF(D97="","",D97)</f>
        <v>200000</v>
      </c>
      <c r="K97" s="90" t="str">
        <f t="shared" si="4"/>
        <v/>
      </c>
    </row>
    <row r="98" spans="1:11" x14ac:dyDescent="0.15">
      <c r="A98" s="101">
        <v>44900</v>
      </c>
      <c r="B98" s="2" t="s">
        <v>3471</v>
      </c>
      <c r="C98" t="s">
        <v>3496</v>
      </c>
      <c r="D98" s="90">
        <v>28158</v>
      </c>
      <c r="E98" s="90">
        <f>IF(D98="","",D98+E97)</f>
        <v>228158</v>
      </c>
      <c r="K98" s="90" t="str">
        <f t="shared" si="4"/>
        <v/>
      </c>
    </row>
    <row r="99" spans="1:11" ht="14.25" thickBot="1" x14ac:dyDescent="0.2">
      <c r="A99" s="118"/>
      <c r="B99" s="117"/>
      <c r="C99" s="117"/>
      <c r="D99" s="114"/>
      <c r="E99" s="114" t="str">
        <f>IF(D99="","",D99+E98)</f>
        <v/>
      </c>
      <c r="F99" s="117"/>
      <c r="G99" s="118"/>
      <c r="H99" s="117"/>
      <c r="I99" s="117"/>
      <c r="J99" s="114"/>
      <c r="K99" s="114" t="str">
        <f t="shared" si="4"/>
        <v/>
      </c>
    </row>
    <row r="100" spans="1:11" ht="14.25" thickTop="1" x14ac:dyDescent="0.15">
      <c r="A100" s="101" t="s">
        <v>3531</v>
      </c>
      <c r="E100" s="90" t="str">
        <f>IF(D100="","",D100+E99)</f>
        <v/>
      </c>
      <c r="K100" s="90" t="str">
        <f t="shared" si="4"/>
        <v/>
      </c>
    </row>
    <row r="101" spans="1:11" x14ac:dyDescent="0.15">
      <c r="A101" s="101">
        <v>45056</v>
      </c>
      <c r="B101" t="s">
        <v>409</v>
      </c>
      <c r="C101" t="s">
        <v>3646</v>
      </c>
      <c r="D101" s="90">
        <v>432863</v>
      </c>
      <c r="E101" s="90">
        <f>IF(D101="","",D101)</f>
        <v>432863</v>
      </c>
      <c r="K101" s="90" t="str">
        <f t="shared" si="4"/>
        <v/>
      </c>
    </row>
    <row r="102" spans="1:11" x14ac:dyDescent="0.15">
      <c r="A102" s="101">
        <v>45056</v>
      </c>
      <c r="B102" t="s">
        <v>409</v>
      </c>
      <c r="C102" t="s">
        <v>3647</v>
      </c>
      <c r="D102" s="90">
        <v>313983</v>
      </c>
      <c r="E102" s="90">
        <f t="shared" si="3"/>
        <v>746846</v>
      </c>
      <c r="K102" s="90" t="str">
        <f t="shared" si="4"/>
        <v/>
      </c>
    </row>
    <row r="103" spans="1:11" x14ac:dyDescent="0.15">
      <c r="A103" s="101">
        <v>45224</v>
      </c>
      <c r="B103" t="s">
        <v>146</v>
      </c>
      <c r="C103" t="s">
        <v>3653</v>
      </c>
      <c r="D103" s="90">
        <v>20500</v>
      </c>
      <c r="E103" s="90">
        <f t="shared" si="3"/>
        <v>767346</v>
      </c>
      <c r="K103" s="90" t="str">
        <f t="shared" si="4"/>
        <v/>
      </c>
    </row>
    <row r="104" spans="1:11" x14ac:dyDescent="0.15">
      <c r="A104" s="101">
        <v>45308</v>
      </c>
      <c r="B104" t="s">
        <v>77</v>
      </c>
      <c r="C104" t="s">
        <v>3655</v>
      </c>
      <c r="D104" s="90">
        <v>200000</v>
      </c>
      <c r="E104" s="90">
        <f t="shared" si="3"/>
        <v>967346</v>
      </c>
      <c r="K104" s="90" t="str">
        <f t="shared" si="4"/>
        <v/>
      </c>
    </row>
    <row r="105" spans="1:11" x14ac:dyDescent="0.15">
      <c r="A105" s="101">
        <v>45376</v>
      </c>
      <c r="B105" t="s">
        <v>409</v>
      </c>
      <c r="C105" t="s">
        <v>3646</v>
      </c>
      <c r="D105" s="90">
        <v>421684</v>
      </c>
      <c r="E105" s="90">
        <f t="shared" si="3"/>
        <v>1389030</v>
      </c>
      <c r="K105" s="90" t="str">
        <f t="shared" si="4"/>
        <v/>
      </c>
    </row>
    <row r="106" spans="1:11" ht="14.25" thickBot="1" x14ac:dyDescent="0.2">
      <c r="A106" s="118"/>
      <c r="B106" s="117"/>
      <c r="C106" s="117"/>
      <c r="D106" s="114"/>
      <c r="E106" s="114" t="str">
        <f t="shared" si="3"/>
        <v/>
      </c>
      <c r="F106" s="117"/>
      <c r="G106" s="118"/>
      <c r="H106" s="117"/>
      <c r="I106" s="117"/>
      <c r="K106" s="90" t="str">
        <f t="shared" si="4"/>
        <v/>
      </c>
    </row>
    <row r="107" spans="1:11" ht="14.25" thickTop="1" x14ac:dyDescent="0.15">
      <c r="A107" s="101" t="s">
        <v>3675</v>
      </c>
      <c r="E107" s="90" t="str">
        <f t="shared" si="3"/>
        <v/>
      </c>
      <c r="K107" s="90" t="str">
        <f t="shared" si="4"/>
        <v/>
      </c>
    </row>
    <row r="108" spans="1:11" x14ac:dyDescent="0.15">
      <c r="A108" s="101">
        <v>45429</v>
      </c>
      <c r="B108" t="s">
        <v>2614</v>
      </c>
      <c r="C108" t="s">
        <v>3851</v>
      </c>
      <c r="D108" s="90">
        <v>489783</v>
      </c>
      <c r="E108" s="90">
        <v>489783</v>
      </c>
      <c r="K108" s="90" t="str">
        <f t="shared" si="4"/>
        <v/>
      </c>
    </row>
    <row r="109" spans="1:11" x14ac:dyDescent="0.15">
      <c r="A109" s="101">
        <v>45602</v>
      </c>
      <c r="B109" t="s">
        <v>2977</v>
      </c>
      <c r="C109" t="s">
        <v>3859</v>
      </c>
      <c r="D109" s="90">
        <v>29856</v>
      </c>
      <c r="E109" s="90">
        <f t="shared" si="3"/>
        <v>519639</v>
      </c>
      <c r="K109" s="90" t="str">
        <f t="shared" si="4"/>
        <v/>
      </c>
    </row>
    <row r="110" spans="1:11" x14ac:dyDescent="0.15">
      <c r="A110" s="101">
        <v>45609</v>
      </c>
      <c r="B110" t="s">
        <v>2977</v>
      </c>
      <c r="C110" t="s">
        <v>3860</v>
      </c>
      <c r="D110" s="90">
        <v>64200</v>
      </c>
      <c r="E110" s="90">
        <f t="shared" si="3"/>
        <v>583839</v>
      </c>
      <c r="K110" s="90" t="str">
        <f t="shared" si="4"/>
        <v/>
      </c>
    </row>
    <row r="111" spans="1:11" x14ac:dyDescent="0.15">
      <c r="A111" s="101">
        <v>45687</v>
      </c>
      <c r="B111" t="s">
        <v>1509</v>
      </c>
      <c r="C111" t="s">
        <v>3865</v>
      </c>
      <c r="D111" s="90">
        <v>200000</v>
      </c>
      <c r="E111" s="90">
        <f t="shared" si="3"/>
        <v>783839</v>
      </c>
      <c r="K111" s="90" t="str">
        <f t="shared" si="4"/>
        <v/>
      </c>
    </row>
    <row r="112" spans="1:11" x14ac:dyDescent="0.15">
      <c r="A112" s="101">
        <v>45728</v>
      </c>
      <c r="B112" t="s">
        <v>1509</v>
      </c>
      <c r="C112" t="s">
        <v>3865</v>
      </c>
      <c r="D112" s="90">
        <v>100000</v>
      </c>
      <c r="E112" s="90">
        <f t="shared" si="3"/>
        <v>883839</v>
      </c>
      <c r="K112" s="90" t="str">
        <f t="shared" si="4"/>
        <v/>
      </c>
    </row>
    <row r="113" spans="5:11" x14ac:dyDescent="0.15">
      <c r="E113" s="90" t="str">
        <f t="shared" si="3"/>
        <v/>
      </c>
      <c r="K113" s="90" t="str">
        <f t="shared" si="4"/>
        <v/>
      </c>
    </row>
    <row r="114" spans="5:11" x14ac:dyDescent="0.15">
      <c r="E114" s="90" t="str">
        <f t="shared" si="3"/>
        <v/>
      </c>
      <c r="K114" s="90" t="str">
        <f t="shared" si="4"/>
        <v/>
      </c>
    </row>
    <row r="115" spans="5:11" x14ac:dyDescent="0.15">
      <c r="E115" s="90" t="str">
        <f t="shared" si="3"/>
        <v/>
      </c>
      <c r="K115" s="90" t="str">
        <f t="shared" si="4"/>
        <v/>
      </c>
    </row>
    <row r="116" spans="5:11" x14ac:dyDescent="0.15">
      <c r="E116" s="90" t="str">
        <f t="shared" si="3"/>
        <v/>
      </c>
      <c r="K116" s="90" t="str">
        <f t="shared" si="4"/>
        <v/>
      </c>
    </row>
    <row r="117" spans="5:11" x14ac:dyDescent="0.15">
      <c r="E117" s="90" t="str">
        <f t="shared" si="3"/>
        <v/>
      </c>
      <c r="K117" s="90" t="str">
        <f t="shared" si="4"/>
        <v/>
      </c>
    </row>
    <row r="118" spans="5:11" x14ac:dyDescent="0.15">
      <c r="E118" s="90" t="str">
        <f t="shared" si="3"/>
        <v/>
      </c>
      <c r="K118" s="90" t="str">
        <f t="shared" si="4"/>
        <v/>
      </c>
    </row>
    <row r="119" spans="5:11" x14ac:dyDescent="0.15">
      <c r="E119" s="90" t="str">
        <f t="shared" si="3"/>
        <v/>
      </c>
      <c r="K119" s="90" t="str">
        <f t="shared" si="4"/>
        <v/>
      </c>
    </row>
    <row r="120" spans="5:11" x14ac:dyDescent="0.15">
      <c r="E120" s="90" t="str">
        <f t="shared" si="3"/>
        <v/>
      </c>
      <c r="K120" s="90" t="str">
        <f t="shared" si="4"/>
        <v/>
      </c>
    </row>
    <row r="121" spans="5:11" x14ac:dyDescent="0.15">
      <c r="E121" s="90" t="str">
        <f t="shared" ref="E121:E156" si="7">IF(D121="","",D121+E120)</f>
        <v/>
      </c>
      <c r="K121" s="90" t="str">
        <f t="shared" ref="K121:K156" si="8">IF(J121="","",J121+K120)</f>
        <v/>
      </c>
    </row>
    <row r="122" spans="5:11" x14ac:dyDescent="0.15">
      <c r="E122" s="90" t="str">
        <f t="shared" si="7"/>
        <v/>
      </c>
      <c r="K122" s="90" t="str">
        <f t="shared" si="8"/>
        <v/>
      </c>
    </row>
    <row r="123" spans="5:11" x14ac:dyDescent="0.15">
      <c r="E123" s="90" t="str">
        <f t="shared" si="7"/>
        <v/>
      </c>
      <c r="K123" s="90" t="str">
        <f t="shared" si="8"/>
        <v/>
      </c>
    </row>
    <row r="124" spans="5:11" x14ac:dyDescent="0.15">
      <c r="E124" s="90" t="str">
        <f t="shared" si="7"/>
        <v/>
      </c>
      <c r="K124" s="90" t="str">
        <f t="shared" si="8"/>
        <v/>
      </c>
    </row>
    <row r="125" spans="5:11" x14ac:dyDescent="0.15">
      <c r="E125" s="90" t="str">
        <f t="shared" si="7"/>
        <v/>
      </c>
      <c r="K125" s="90" t="str">
        <f t="shared" si="8"/>
        <v/>
      </c>
    </row>
    <row r="126" spans="5:11" x14ac:dyDescent="0.15">
      <c r="E126" s="90" t="str">
        <f t="shared" si="7"/>
        <v/>
      </c>
      <c r="K126" s="90" t="str">
        <f t="shared" si="8"/>
        <v/>
      </c>
    </row>
    <row r="127" spans="5:11" x14ac:dyDescent="0.15">
      <c r="E127" s="90" t="str">
        <f t="shared" si="7"/>
        <v/>
      </c>
      <c r="K127" s="90" t="str">
        <f t="shared" si="8"/>
        <v/>
      </c>
    </row>
    <row r="128" spans="5: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ref="E157:E220" si="9">IF(D157="","",D157+E156)</f>
        <v/>
      </c>
      <c r="K157" s="90" t="str">
        <f t="shared" ref="K157:K220" si="10">IF(J157="","",J157+K156)</f>
        <v/>
      </c>
    </row>
    <row r="158" spans="5:11" x14ac:dyDescent="0.15">
      <c r="E158" s="90" t="str">
        <f t="shared" si="9"/>
        <v/>
      </c>
      <c r="K158" s="90" t="str">
        <f t="shared" si="10"/>
        <v/>
      </c>
    </row>
    <row r="159" spans="5:11" x14ac:dyDescent="0.15">
      <c r="E159" s="90" t="str">
        <f t="shared" si="9"/>
        <v/>
      </c>
      <c r="K159" s="90" t="str">
        <f t="shared" si="10"/>
        <v/>
      </c>
    </row>
    <row r="160" spans="5:11" x14ac:dyDescent="0.15">
      <c r="E160" s="90" t="str">
        <f t="shared" si="9"/>
        <v/>
      </c>
      <c r="K160" s="90" t="str">
        <f t="shared" si="10"/>
        <v/>
      </c>
    </row>
    <row r="161" spans="5:11" x14ac:dyDescent="0.15">
      <c r="E161" s="90" t="str">
        <f t="shared" si="9"/>
        <v/>
      </c>
      <c r="K161" s="90" t="str">
        <f t="shared" si="10"/>
        <v/>
      </c>
    </row>
    <row r="162" spans="5:11" x14ac:dyDescent="0.15">
      <c r="E162" s="90" t="str">
        <f t="shared" si="9"/>
        <v/>
      </c>
      <c r="K162" s="90" t="str">
        <f t="shared" si="10"/>
        <v/>
      </c>
    </row>
    <row r="163" spans="5:11" x14ac:dyDescent="0.15">
      <c r="E163" s="90" t="str">
        <f t="shared" si="9"/>
        <v/>
      </c>
      <c r="K163" s="90" t="str">
        <f t="shared" si="10"/>
        <v/>
      </c>
    </row>
    <row r="164" spans="5:11" x14ac:dyDescent="0.15">
      <c r="E164" s="90" t="str">
        <f t="shared" si="9"/>
        <v/>
      </c>
      <c r="K164" s="90" t="str">
        <f t="shared" si="10"/>
        <v/>
      </c>
    </row>
    <row r="165" spans="5:11" x14ac:dyDescent="0.15">
      <c r="E165" s="90" t="str">
        <f t="shared" si="9"/>
        <v/>
      </c>
      <c r="K165" s="90" t="str">
        <f t="shared" si="10"/>
        <v/>
      </c>
    </row>
    <row r="166" spans="5:11" x14ac:dyDescent="0.15">
      <c r="E166" s="90" t="str">
        <f t="shared" si="9"/>
        <v/>
      </c>
      <c r="K166" s="90" t="str">
        <f t="shared" si="10"/>
        <v/>
      </c>
    </row>
    <row r="167" spans="5:11" x14ac:dyDescent="0.15">
      <c r="E167" s="90" t="str">
        <f t="shared" si="9"/>
        <v/>
      </c>
      <c r="K167" s="90" t="str">
        <f t="shared" si="10"/>
        <v/>
      </c>
    </row>
    <row r="168" spans="5:11" x14ac:dyDescent="0.15">
      <c r="E168" s="90" t="str">
        <f t="shared" si="9"/>
        <v/>
      </c>
      <c r="K168" s="90" t="str">
        <f t="shared" si="10"/>
        <v/>
      </c>
    </row>
    <row r="169" spans="5:11" x14ac:dyDescent="0.15">
      <c r="E169" s="90" t="str">
        <f t="shared" si="9"/>
        <v/>
      </c>
      <c r="K169" s="90" t="str">
        <f t="shared" si="10"/>
        <v/>
      </c>
    </row>
    <row r="170" spans="5:11" x14ac:dyDescent="0.15">
      <c r="E170" s="90" t="str">
        <f t="shared" si="9"/>
        <v/>
      </c>
      <c r="K170" s="90" t="str">
        <f t="shared" si="10"/>
        <v/>
      </c>
    </row>
    <row r="171" spans="5:11" x14ac:dyDescent="0.15">
      <c r="E171" s="90" t="str">
        <f t="shared" si="9"/>
        <v/>
      </c>
      <c r="K171" s="90" t="str">
        <f t="shared" si="10"/>
        <v/>
      </c>
    </row>
    <row r="172" spans="5:11" x14ac:dyDescent="0.15">
      <c r="E172" s="90" t="str">
        <f t="shared" si="9"/>
        <v/>
      </c>
      <c r="K172" s="90" t="str">
        <f t="shared" si="10"/>
        <v/>
      </c>
    </row>
    <row r="173" spans="5:11" x14ac:dyDescent="0.15">
      <c r="E173" s="90" t="str">
        <f t="shared" si="9"/>
        <v/>
      </c>
      <c r="K173" s="90" t="str">
        <f t="shared" si="10"/>
        <v/>
      </c>
    </row>
    <row r="174" spans="5:11" x14ac:dyDescent="0.15">
      <c r="E174" s="90" t="str">
        <f t="shared" si="9"/>
        <v/>
      </c>
      <c r="K174" s="90" t="str">
        <f t="shared" si="10"/>
        <v/>
      </c>
    </row>
    <row r="175" spans="5:11" x14ac:dyDescent="0.15">
      <c r="E175" s="90" t="str">
        <f t="shared" si="9"/>
        <v/>
      </c>
      <c r="K175" s="90" t="str">
        <f t="shared" si="10"/>
        <v/>
      </c>
    </row>
    <row r="176" spans="5:11" x14ac:dyDescent="0.15">
      <c r="E176" s="90" t="str">
        <f t="shared" si="9"/>
        <v/>
      </c>
      <c r="K176" s="90" t="str">
        <f t="shared" si="10"/>
        <v/>
      </c>
    </row>
    <row r="177" spans="5:11" x14ac:dyDescent="0.15">
      <c r="E177" s="90" t="str">
        <f t="shared" si="9"/>
        <v/>
      </c>
      <c r="K177" s="90" t="str">
        <f t="shared" si="10"/>
        <v/>
      </c>
    </row>
    <row r="178" spans="5:11" x14ac:dyDescent="0.15">
      <c r="E178" s="90" t="str">
        <f t="shared" si="9"/>
        <v/>
      </c>
      <c r="K178" s="90" t="str">
        <f t="shared" si="10"/>
        <v/>
      </c>
    </row>
    <row r="179" spans="5:11" x14ac:dyDescent="0.15">
      <c r="E179" s="90" t="str">
        <f t="shared" si="9"/>
        <v/>
      </c>
      <c r="K179" s="90" t="str">
        <f t="shared" si="10"/>
        <v/>
      </c>
    </row>
    <row r="180" spans="5:11" x14ac:dyDescent="0.15">
      <c r="E180" s="90" t="str">
        <f t="shared" si="9"/>
        <v/>
      </c>
      <c r="K180" s="90" t="str">
        <f t="shared" si="10"/>
        <v/>
      </c>
    </row>
    <row r="181" spans="5:11" x14ac:dyDescent="0.15">
      <c r="E181" s="90" t="str">
        <f t="shared" si="9"/>
        <v/>
      </c>
      <c r="K181" s="90" t="str">
        <f t="shared" si="10"/>
        <v/>
      </c>
    </row>
    <row r="182" spans="5:11" x14ac:dyDescent="0.15">
      <c r="E182" s="90" t="str">
        <f t="shared" si="9"/>
        <v/>
      </c>
      <c r="K182" s="90" t="str">
        <f t="shared" si="10"/>
        <v/>
      </c>
    </row>
    <row r="183" spans="5:11" x14ac:dyDescent="0.15">
      <c r="E183" s="90" t="str">
        <f t="shared" si="9"/>
        <v/>
      </c>
      <c r="K183" s="90" t="str">
        <f t="shared" si="10"/>
        <v/>
      </c>
    </row>
    <row r="184" spans="5:11" x14ac:dyDescent="0.15">
      <c r="E184" s="90" t="str">
        <f t="shared" si="9"/>
        <v/>
      </c>
      <c r="K184" s="90" t="str">
        <f t="shared" si="10"/>
        <v/>
      </c>
    </row>
    <row r="185" spans="5:11" x14ac:dyDescent="0.15">
      <c r="E185" s="90" t="str">
        <f t="shared" si="9"/>
        <v/>
      </c>
      <c r="K185" s="90" t="str">
        <f t="shared" si="10"/>
        <v/>
      </c>
    </row>
    <row r="186" spans="5:11" x14ac:dyDescent="0.15">
      <c r="E186" s="90" t="str">
        <f t="shared" si="9"/>
        <v/>
      </c>
      <c r="K186" s="90" t="str">
        <f t="shared" si="10"/>
        <v/>
      </c>
    </row>
    <row r="187" spans="5:11" x14ac:dyDescent="0.15">
      <c r="E187" s="90" t="str">
        <f t="shared" si="9"/>
        <v/>
      </c>
      <c r="K187" s="90" t="str">
        <f t="shared" si="10"/>
        <v/>
      </c>
    </row>
    <row r="188" spans="5:11" x14ac:dyDescent="0.15">
      <c r="E188" s="90" t="str">
        <f t="shared" si="9"/>
        <v/>
      </c>
      <c r="K188" s="90" t="str">
        <f t="shared" si="10"/>
        <v/>
      </c>
    </row>
    <row r="189" spans="5:11" x14ac:dyDescent="0.15">
      <c r="E189" s="90" t="str">
        <f t="shared" si="9"/>
        <v/>
      </c>
      <c r="K189" s="90" t="str">
        <f t="shared" si="10"/>
        <v/>
      </c>
    </row>
    <row r="190" spans="5:11" x14ac:dyDescent="0.15">
      <c r="E190" s="90" t="str">
        <f t="shared" si="9"/>
        <v/>
      </c>
      <c r="K190" s="90" t="str">
        <f t="shared" si="10"/>
        <v/>
      </c>
    </row>
    <row r="191" spans="5:11" x14ac:dyDescent="0.15">
      <c r="E191" s="90" t="str">
        <f t="shared" si="9"/>
        <v/>
      </c>
      <c r="K191" s="90" t="str">
        <f t="shared" si="10"/>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ref="E221:E284" si="11">IF(D221="","",D221+E220)</f>
        <v/>
      </c>
      <c r="K221" s="90" t="str">
        <f t="shared" ref="K221:K284" si="12">IF(J221="","",J221+K220)</f>
        <v/>
      </c>
    </row>
    <row r="222" spans="5:11" x14ac:dyDescent="0.15">
      <c r="E222" s="90" t="str">
        <f t="shared" si="11"/>
        <v/>
      </c>
      <c r="K222" s="90" t="str">
        <f t="shared" si="12"/>
        <v/>
      </c>
    </row>
    <row r="223" spans="5:11" x14ac:dyDescent="0.15">
      <c r="E223" s="90" t="str">
        <f t="shared" si="11"/>
        <v/>
      </c>
      <c r="K223" s="90" t="str">
        <f t="shared" si="12"/>
        <v/>
      </c>
    </row>
    <row r="224" spans="5:11" x14ac:dyDescent="0.15">
      <c r="E224" s="90" t="str">
        <f t="shared" si="11"/>
        <v/>
      </c>
      <c r="K224" s="90" t="str">
        <f t="shared" si="12"/>
        <v/>
      </c>
    </row>
    <row r="225" spans="5:11" x14ac:dyDescent="0.15">
      <c r="E225" s="90" t="str">
        <f t="shared" si="11"/>
        <v/>
      </c>
      <c r="K225" s="90" t="str">
        <f t="shared" si="12"/>
        <v/>
      </c>
    </row>
    <row r="226" spans="5:11" x14ac:dyDescent="0.15">
      <c r="E226" s="90" t="str">
        <f t="shared" si="11"/>
        <v/>
      </c>
      <c r="K226" s="90" t="str">
        <f t="shared" si="12"/>
        <v/>
      </c>
    </row>
    <row r="227" spans="5:11" x14ac:dyDescent="0.15">
      <c r="E227" s="90" t="str">
        <f t="shared" si="11"/>
        <v/>
      </c>
      <c r="K227" s="90" t="str">
        <f t="shared" si="12"/>
        <v/>
      </c>
    </row>
    <row r="228" spans="5:11" x14ac:dyDescent="0.15">
      <c r="E228" s="90" t="str">
        <f t="shared" si="11"/>
        <v/>
      </c>
      <c r="K228" s="90" t="str">
        <f t="shared" si="12"/>
        <v/>
      </c>
    </row>
    <row r="229" spans="5:11" x14ac:dyDescent="0.15">
      <c r="E229" s="90" t="str">
        <f t="shared" si="11"/>
        <v/>
      </c>
      <c r="K229" s="90" t="str">
        <f t="shared" si="12"/>
        <v/>
      </c>
    </row>
    <row r="230" spans="5:11" x14ac:dyDescent="0.15">
      <c r="E230" s="90" t="str">
        <f t="shared" si="11"/>
        <v/>
      </c>
      <c r="K230" s="90" t="str">
        <f t="shared" si="12"/>
        <v/>
      </c>
    </row>
    <row r="231" spans="5:11" x14ac:dyDescent="0.15">
      <c r="E231" s="90" t="str">
        <f t="shared" si="11"/>
        <v/>
      </c>
      <c r="K231" s="90" t="str">
        <f t="shared" si="12"/>
        <v/>
      </c>
    </row>
    <row r="232" spans="5:11" x14ac:dyDescent="0.15">
      <c r="E232" s="90" t="str">
        <f t="shared" si="11"/>
        <v/>
      </c>
      <c r="K232" s="90" t="str">
        <f t="shared" si="12"/>
        <v/>
      </c>
    </row>
    <row r="233" spans="5:11" x14ac:dyDescent="0.15">
      <c r="E233" s="90" t="str">
        <f t="shared" si="11"/>
        <v/>
      </c>
      <c r="K233" s="90" t="str">
        <f t="shared" si="12"/>
        <v/>
      </c>
    </row>
    <row r="234" spans="5:11" x14ac:dyDescent="0.15">
      <c r="E234" s="90" t="str">
        <f t="shared" si="11"/>
        <v/>
      </c>
      <c r="K234" s="90" t="str">
        <f t="shared" si="12"/>
        <v/>
      </c>
    </row>
    <row r="235" spans="5:11" x14ac:dyDescent="0.15">
      <c r="E235" s="90" t="str">
        <f t="shared" si="11"/>
        <v/>
      </c>
      <c r="K235" s="90" t="str">
        <f t="shared" si="12"/>
        <v/>
      </c>
    </row>
    <row r="236" spans="5:11" x14ac:dyDescent="0.15">
      <c r="E236" s="90" t="str">
        <f t="shared" si="11"/>
        <v/>
      </c>
      <c r="K236" s="90" t="str">
        <f t="shared" si="12"/>
        <v/>
      </c>
    </row>
    <row r="237" spans="5:11" x14ac:dyDescent="0.15">
      <c r="E237" s="90" t="str">
        <f t="shared" si="11"/>
        <v/>
      </c>
      <c r="K237" s="90" t="str">
        <f t="shared" si="12"/>
        <v/>
      </c>
    </row>
    <row r="238" spans="5:11" x14ac:dyDescent="0.15">
      <c r="E238" s="90" t="str">
        <f t="shared" si="11"/>
        <v/>
      </c>
      <c r="K238" s="90" t="str">
        <f t="shared" si="12"/>
        <v/>
      </c>
    </row>
    <row r="239" spans="5:11" x14ac:dyDescent="0.15">
      <c r="E239" s="90" t="str">
        <f t="shared" si="11"/>
        <v/>
      </c>
      <c r="K239" s="90" t="str">
        <f t="shared" si="12"/>
        <v/>
      </c>
    </row>
    <row r="240" spans="5:11" x14ac:dyDescent="0.15">
      <c r="E240" s="90" t="str">
        <f t="shared" si="11"/>
        <v/>
      </c>
      <c r="K240" s="90" t="str">
        <f t="shared" si="12"/>
        <v/>
      </c>
    </row>
    <row r="241" spans="5:11" x14ac:dyDescent="0.15">
      <c r="E241" s="90" t="str">
        <f t="shared" si="11"/>
        <v/>
      </c>
      <c r="K241" s="90" t="str">
        <f t="shared" si="12"/>
        <v/>
      </c>
    </row>
    <row r="242" spans="5:11" x14ac:dyDescent="0.15">
      <c r="E242" s="90" t="str">
        <f t="shared" si="11"/>
        <v/>
      </c>
      <c r="K242" s="90" t="str">
        <f t="shared" si="12"/>
        <v/>
      </c>
    </row>
    <row r="243" spans="5:11" x14ac:dyDescent="0.15">
      <c r="E243" s="90" t="str">
        <f t="shared" si="11"/>
        <v/>
      </c>
      <c r="K243" s="90" t="str">
        <f t="shared" si="12"/>
        <v/>
      </c>
    </row>
    <row r="244" spans="5:11" x14ac:dyDescent="0.15">
      <c r="E244" s="90" t="str">
        <f t="shared" si="11"/>
        <v/>
      </c>
      <c r="K244" s="90" t="str">
        <f t="shared" si="12"/>
        <v/>
      </c>
    </row>
    <row r="245" spans="5:11" x14ac:dyDescent="0.15">
      <c r="E245" s="90" t="str">
        <f t="shared" si="11"/>
        <v/>
      </c>
      <c r="K245" s="90" t="str">
        <f t="shared" si="12"/>
        <v/>
      </c>
    </row>
    <row r="246" spans="5:11" x14ac:dyDescent="0.15">
      <c r="E246" s="90" t="str">
        <f t="shared" si="11"/>
        <v/>
      </c>
      <c r="K246" s="90" t="str">
        <f t="shared" si="12"/>
        <v/>
      </c>
    </row>
    <row r="247" spans="5:11" x14ac:dyDescent="0.15">
      <c r="E247" s="90" t="str">
        <f t="shared" si="11"/>
        <v/>
      </c>
      <c r="K247" s="90" t="str">
        <f t="shared" si="12"/>
        <v/>
      </c>
    </row>
    <row r="248" spans="5:11" x14ac:dyDescent="0.15">
      <c r="E248" s="90" t="str">
        <f t="shared" si="11"/>
        <v/>
      </c>
      <c r="K248" s="90" t="str">
        <f t="shared" si="12"/>
        <v/>
      </c>
    </row>
    <row r="249" spans="5:11" x14ac:dyDescent="0.15">
      <c r="E249" s="90" t="str">
        <f t="shared" si="11"/>
        <v/>
      </c>
      <c r="K249" s="90" t="str">
        <f t="shared" si="12"/>
        <v/>
      </c>
    </row>
    <row r="250" spans="5:11" x14ac:dyDescent="0.15">
      <c r="E250" s="90" t="str">
        <f t="shared" si="11"/>
        <v/>
      </c>
      <c r="K250" s="90" t="str">
        <f t="shared" si="12"/>
        <v/>
      </c>
    </row>
    <row r="251" spans="5:11" x14ac:dyDescent="0.15">
      <c r="E251" s="90" t="str">
        <f t="shared" si="11"/>
        <v/>
      </c>
      <c r="K251" s="90" t="str">
        <f t="shared" si="12"/>
        <v/>
      </c>
    </row>
    <row r="252" spans="5:11" x14ac:dyDescent="0.15">
      <c r="E252" s="90" t="str">
        <f t="shared" si="11"/>
        <v/>
      </c>
      <c r="K252" s="90" t="str">
        <f t="shared" si="12"/>
        <v/>
      </c>
    </row>
    <row r="253" spans="5:11" x14ac:dyDescent="0.15">
      <c r="E253" s="90" t="str">
        <f t="shared" si="11"/>
        <v/>
      </c>
      <c r="K253" s="90" t="str">
        <f t="shared" si="12"/>
        <v/>
      </c>
    </row>
    <row r="254" spans="5:11" x14ac:dyDescent="0.15">
      <c r="E254" s="90" t="str">
        <f t="shared" si="11"/>
        <v/>
      </c>
      <c r="K254" s="90" t="str">
        <f t="shared" si="12"/>
        <v/>
      </c>
    </row>
    <row r="255" spans="5:11" x14ac:dyDescent="0.15">
      <c r="E255" s="90" t="str">
        <f t="shared" si="11"/>
        <v/>
      </c>
      <c r="K255" s="90" t="str">
        <f t="shared" si="12"/>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ref="E285:E344" si="13">IF(D285="","",D285+E284)</f>
        <v/>
      </c>
      <c r="K285" s="90" t="str">
        <f t="shared" ref="K285:K348" si="14">IF(J285="","",J285+K284)</f>
        <v/>
      </c>
    </row>
    <row r="286" spans="5:11" x14ac:dyDescent="0.15">
      <c r="E286" s="90" t="str">
        <f t="shared" si="13"/>
        <v/>
      </c>
      <c r="K286" s="90" t="str">
        <f t="shared" si="14"/>
        <v/>
      </c>
    </row>
    <row r="287" spans="5:11" x14ac:dyDescent="0.15">
      <c r="E287" s="90" t="str">
        <f t="shared" si="13"/>
        <v/>
      </c>
      <c r="K287" s="90" t="str">
        <f t="shared" si="14"/>
        <v/>
      </c>
    </row>
    <row r="288" spans="5:11" x14ac:dyDescent="0.15">
      <c r="E288" s="90" t="str">
        <f t="shared" si="13"/>
        <v/>
      </c>
      <c r="K288" s="90" t="str">
        <f t="shared" si="14"/>
        <v/>
      </c>
    </row>
    <row r="289" spans="5:11" x14ac:dyDescent="0.15">
      <c r="E289" s="90" t="str">
        <f t="shared" si="13"/>
        <v/>
      </c>
      <c r="K289" s="90" t="str">
        <f t="shared" si="14"/>
        <v/>
      </c>
    </row>
    <row r="290" spans="5:11" x14ac:dyDescent="0.15">
      <c r="E290" s="90" t="str">
        <f t="shared" si="13"/>
        <v/>
      </c>
      <c r="K290" s="90" t="str">
        <f t="shared" si="14"/>
        <v/>
      </c>
    </row>
    <row r="291" spans="5:11" x14ac:dyDescent="0.15">
      <c r="E291" s="90" t="str">
        <f t="shared" si="13"/>
        <v/>
      </c>
      <c r="K291" s="90" t="str">
        <f t="shared" si="14"/>
        <v/>
      </c>
    </row>
    <row r="292" spans="5:11" x14ac:dyDescent="0.15">
      <c r="E292" s="90" t="str">
        <f t="shared" si="13"/>
        <v/>
      </c>
      <c r="K292" s="90" t="str">
        <f t="shared" si="14"/>
        <v/>
      </c>
    </row>
    <row r="293" spans="5:11" x14ac:dyDescent="0.15">
      <c r="E293" s="90" t="str">
        <f t="shared" si="13"/>
        <v/>
      </c>
      <c r="K293" s="90" t="str">
        <f t="shared" si="14"/>
        <v/>
      </c>
    </row>
    <row r="294" spans="5:11" x14ac:dyDescent="0.15">
      <c r="E294" s="90" t="str">
        <f t="shared" si="13"/>
        <v/>
      </c>
      <c r="K294" s="90" t="str">
        <f t="shared" si="14"/>
        <v/>
      </c>
    </row>
    <row r="295" spans="5:11" x14ac:dyDescent="0.15">
      <c r="E295" s="90" t="str">
        <f t="shared" si="13"/>
        <v/>
      </c>
      <c r="K295" s="90" t="str">
        <f t="shared" si="14"/>
        <v/>
      </c>
    </row>
    <row r="296" spans="5:11" x14ac:dyDescent="0.15">
      <c r="E296" s="90" t="str">
        <f t="shared" si="13"/>
        <v/>
      </c>
      <c r="K296" s="90" t="str">
        <f t="shared" si="14"/>
        <v/>
      </c>
    </row>
    <row r="297" spans="5:11" x14ac:dyDescent="0.15">
      <c r="E297" s="90" t="str">
        <f t="shared" si="13"/>
        <v/>
      </c>
      <c r="K297" s="90" t="str">
        <f t="shared" si="14"/>
        <v/>
      </c>
    </row>
    <row r="298" spans="5:11" x14ac:dyDescent="0.15">
      <c r="E298" s="90" t="str">
        <f t="shared" si="13"/>
        <v/>
      </c>
      <c r="K298" s="90" t="str">
        <f t="shared" si="14"/>
        <v/>
      </c>
    </row>
    <row r="299" spans="5:11" x14ac:dyDescent="0.15">
      <c r="E299" s="90" t="str">
        <f t="shared" si="13"/>
        <v/>
      </c>
      <c r="K299" s="90" t="str">
        <f t="shared" si="14"/>
        <v/>
      </c>
    </row>
    <row r="300" spans="5:11" x14ac:dyDescent="0.15">
      <c r="E300" s="90" t="str">
        <f t="shared" si="13"/>
        <v/>
      </c>
      <c r="K300" s="90" t="str">
        <f t="shared" si="14"/>
        <v/>
      </c>
    </row>
    <row r="301" spans="5:11" x14ac:dyDescent="0.15">
      <c r="E301" s="90" t="str">
        <f t="shared" si="13"/>
        <v/>
      </c>
      <c r="K301" s="90" t="str">
        <f t="shared" si="14"/>
        <v/>
      </c>
    </row>
    <row r="302" spans="5:11" x14ac:dyDescent="0.15">
      <c r="E302" s="90" t="str">
        <f t="shared" si="13"/>
        <v/>
      </c>
      <c r="K302" s="90" t="str">
        <f t="shared" si="14"/>
        <v/>
      </c>
    </row>
    <row r="303" spans="5:11" x14ac:dyDescent="0.15">
      <c r="E303" s="90" t="str">
        <f t="shared" si="13"/>
        <v/>
      </c>
      <c r="K303" s="90" t="str">
        <f t="shared" si="14"/>
        <v/>
      </c>
    </row>
    <row r="304" spans="5:11" x14ac:dyDescent="0.15">
      <c r="E304" s="90" t="str">
        <f t="shared" si="13"/>
        <v/>
      </c>
      <c r="K304" s="90" t="str">
        <f t="shared" si="14"/>
        <v/>
      </c>
    </row>
    <row r="305" spans="5:11" x14ac:dyDescent="0.15">
      <c r="E305" s="90" t="str">
        <f t="shared" si="13"/>
        <v/>
      </c>
      <c r="K305" s="90" t="str">
        <f t="shared" si="14"/>
        <v/>
      </c>
    </row>
    <row r="306" spans="5:11" x14ac:dyDescent="0.15">
      <c r="E306" s="90" t="str">
        <f t="shared" si="13"/>
        <v/>
      </c>
      <c r="K306" s="90" t="str">
        <f t="shared" si="14"/>
        <v/>
      </c>
    </row>
    <row r="307" spans="5:11" x14ac:dyDescent="0.15">
      <c r="E307" s="90" t="str">
        <f t="shared" si="13"/>
        <v/>
      </c>
      <c r="K307" s="90" t="str">
        <f t="shared" si="14"/>
        <v/>
      </c>
    </row>
    <row r="308" spans="5:11" x14ac:dyDescent="0.15">
      <c r="E308" s="90" t="str">
        <f t="shared" si="13"/>
        <v/>
      </c>
      <c r="K308" s="90" t="str">
        <f t="shared" si="14"/>
        <v/>
      </c>
    </row>
    <row r="309" spans="5:11" x14ac:dyDescent="0.15">
      <c r="E309" s="90" t="str">
        <f t="shared" si="13"/>
        <v/>
      </c>
      <c r="K309" s="90" t="str">
        <f t="shared" si="14"/>
        <v/>
      </c>
    </row>
    <row r="310" spans="5:11" x14ac:dyDescent="0.15">
      <c r="E310" s="90" t="str">
        <f t="shared" si="13"/>
        <v/>
      </c>
      <c r="K310" s="90" t="str">
        <f t="shared" si="14"/>
        <v/>
      </c>
    </row>
    <row r="311" spans="5:11" x14ac:dyDescent="0.15">
      <c r="E311" s="90" t="str">
        <f t="shared" si="13"/>
        <v/>
      </c>
      <c r="K311" s="90" t="str">
        <f t="shared" si="14"/>
        <v/>
      </c>
    </row>
    <row r="312" spans="5:11" x14ac:dyDescent="0.15">
      <c r="E312" s="90" t="str">
        <f t="shared" si="13"/>
        <v/>
      </c>
      <c r="K312" s="90" t="str">
        <f t="shared" si="14"/>
        <v/>
      </c>
    </row>
    <row r="313" spans="5:11" x14ac:dyDescent="0.15">
      <c r="E313" s="90" t="str">
        <f t="shared" si="13"/>
        <v/>
      </c>
      <c r="K313" s="90" t="str">
        <f t="shared" si="14"/>
        <v/>
      </c>
    </row>
    <row r="314" spans="5:11" x14ac:dyDescent="0.15">
      <c r="E314" s="90" t="str">
        <f t="shared" si="13"/>
        <v/>
      </c>
      <c r="K314" s="90" t="str">
        <f t="shared" si="14"/>
        <v/>
      </c>
    </row>
    <row r="315" spans="5:11" x14ac:dyDescent="0.15">
      <c r="E315" s="90" t="str">
        <f t="shared" si="13"/>
        <v/>
      </c>
      <c r="K315" s="90" t="str">
        <f t="shared" si="14"/>
        <v/>
      </c>
    </row>
    <row r="316" spans="5:11" x14ac:dyDescent="0.15">
      <c r="E316" s="90" t="str">
        <f t="shared" si="13"/>
        <v/>
      </c>
      <c r="K316" s="90" t="str">
        <f t="shared" si="14"/>
        <v/>
      </c>
    </row>
    <row r="317" spans="5:11" x14ac:dyDescent="0.15">
      <c r="E317" s="90" t="str">
        <f t="shared" si="13"/>
        <v/>
      </c>
      <c r="K317" s="90" t="str">
        <f t="shared" si="14"/>
        <v/>
      </c>
    </row>
    <row r="318" spans="5:11" x14ac:dyDescent="0.15">
      <c r="E318" s="90" t="str">
        <f t="shared" si="13"/>
        <v/>
      </c>
      <c r="K318" s="90" t="str">
        <f t="shared" si="14"/>
        <v/>
      </c>
    </row>
    <row r="319" spans="5:11" x14ac:dyDescent="0.15">
      <c r="E319" s="90" t="str">
        <f t="shared" si="13"/>
        <v/>
      </c>
      <c r="K319" s="90" t="str">
        <f t="shared" si="14"/>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K345" s="90" t="str">
        <f t="shared" si="14"/>
        <v/>
      </c>
    </row>
    <row r="346" spans="5:11" x14ac:dyDescent="0.15">
      <c r="K346" s="90" t="str">
        <f t="shared" si="14"/>
        <v/>
      </c>
    </row>
    <row r="347" spans="5:11" x14ac:dyDescent="0.15">
      <c r="K347" s="90" t="str">
        <f t="shared" si="14"/>
        <v/>
      </c>
    </row>
    <row r="348" spans="5:11" x14ac:dyDescent="0.15">
      <c r="K348" s="90" t="str">
        <f t="shared" si="14"/>
        <v/>
      </c>
    </row>
    <row r="349" spans="5:11" x14ac:dyDescent="0.15">
      <c r="K349" s="90" t="str">
        <f t="shared" ref="K349:K412" si="15">IF(J349="","",J349+K348)</f>
        <v/>
      </c>
    </row>
    <row r="350" spans="5:11" x14ac:dyDescent="0.15">
      <c r="K350" s="90" t="str">
        <f t="shared" si="15"/>
        <v/>
      </c>
    </row>
    <row r="351" spans="5:11" x14ac:dyDescent="0.15">
      <c r="K351" s="90" t="str">
        <f t="shared" si="15"/>
        <v/>
      </c>
    </row>
    <row r="352" spans="5:11" x14ac:dyDescent="0.15">
      <c r="K352" s="90" t="str">
        <f t="shared" si="15"/>
        <v/>
      </c>
    </row>
    <row r="353" spans="11:11" x14ac:dyDescent="0.15">
      <c r="K353" s="90" t="str">
        <f t="shared" si="15"/>
        <v/>
      </c>
    </row>
    <row r="354" spans="11:11" x14ac:dyDescent="0.15">
      <c r="K354" s="90" t="str">
        <f t="shared" si="15"/>
        <v/>
      </c>
    </row>
    <row r="355" spans="11:11" x14ac:dyDescent="0.15">
      <c r="K355" s="90" t="str">
        <f t="shared" si="15"/>
        <v/>
      </c>
    </row>
    <row r="356" spans="11:11" x14ac:dyDescent="0.15">
      <c r="K356" s="90" t="str">
        <f t="shared" si="15"/>
        <v/>
      </c>
    </row>
    <row r="357" spans="11:11" x14ac:dyDescent="0.15">
      <c r="K357" s="90" t="str">
        <f t="shared" si="15"/>
        <v/>
      </c>
    </row>
    <row r="358" spans="11:11" x14ac:dyDescent="0.15">
      <c r="K358" s="90" t="str">
        <f t="shared" si="15"/>
        <v/>
      </c>
    </row>
    <row r="359" spans="11:11" x14ac:dyDescent="0.15">
      <c r="K359" s="90" t="str">
        <f t="shared" si="15"/>
        <v/>
      </c>
    </row>
    <row r="360" spans="11:11" x14ac:dyDescent="0.15">
      <c r="K360" s="90" t="str">
        <f t="shared" si="15"/>
        <v/>
      </c>
    </row>
    <row r="361" spans="11:11" x14ac:dyDescent="0.15">
      <c r="K361" s="90" t="str">
        <f t="shared" si="15"/>
        <v/>
      </c>
    </row>
    <row r="362" spans="11:11" x14ac:dyDescent="0.15">
      <c r="K362" s="90" t="str">
        <f t="shared" si="15"/>
        <v/>
      </c>
    </row>
    <row r="363" spans="11:11" x14ac:dyDescent="0.15">
      <c r="K363" s="90" t="str">
        <f t="shared" si="15"/>
        <v/>
      </c>
    </row>
    <row r="364" spans="11:11" x14ac:dyDescent="0.15">
      <c r="K364" s="90" t="str">
        <f t="shared" si="15"/>
        <v/>
      </c>
    </row>
    <row r="365" spans="11:11" x14ac:dyDescent="0.15">
      <c r="K365" s="90" t="str">
        <f t="shared" si="15"/>
        <v/>
      </c>
    </row>
    <row r="366" spans="11:11" x14ac:dyDescent="0.15">
      <c r="K366" s="90" t="str">
        <f t="shared" si="15"/>
        <v/>
      </c>
    </row>
    <row r="367" spans="11:11" x14ac:dyDescent="0.15">
      <c r="K367" s="90" t="str">
        <f t="shared" si="15"/>
        <v/>
      </c>
    </row>
    <row r="368" spans="11:11" x14ac:dyDescent="0.15">
      <c r="K368" s="90" t="str">
        <f t="shared" si="15"/>
        <v/>
      </c>
    </row>
    <row r="369" spans="11:11" x14ac:dyDescent="0.15">
      <c r="K369" s="90" t="str">
        <f t="shared" si="15"/>
        <v/>
      </c>
    </row>
    <row r="370" spans="11:11" x14ac:dyDescent="0.15">
      <c r="K370" s="90" t="str">
        <f t="shared" si="15"/>
        <v/>
      </c>
    </row>
    <row r="371" spans="11:11" x14ac:dyDescent="0.15">
      <c r="K371" s="90" t="str">
        <f t="shared" si="15"/>
        <v/>
      </c>
    </row>
    <row r="372" spans="11:11" x14ac:dyDescent="0.15">
      <c r="K372" s="90" t="str">
        <f t="shared" si="15"/>
        <v/>
      </c>
    </row>
    <row r="373" spans="11:11" x14ac:dyDescent="0.15">
      <c r="K373" s="90" t="str">
        <f t="shared" si="15"/>
        <v/>
      </c>
    </row>
    <row r="374" spans="11:11" x14ac:dyDescent="0.15">
      <c r="K374" s="90" t="str">
        <f t="shared" si="15"/>
        <v/>
      </c>
    </row>
    <row r="375" spans="11:11" x14ac:dyDescent="0.15">
      <c r="K375" s="90" t="str">
        <f t="shared" si="15"/>
        <v/>
      </c>
    </row>
    <row r="376" spans="11:11" x14ac:dyDescent="0.15">
      <c r="K376" s="90" t="str">
        <f t="shared" si="15"/>
        <v/>
      </c>
    </row>
    <row r="377" spans="11:11" x14ac:dyDescent="0.15">
      <c r="K377" s="90" t="str">
        <f t="shared" si="15"/>
        <v/>
      </c>
    </row>
    <row r="378" spans="11:11" x14ac:dyDescent="0.15">
      <c r="K378" s="90" t="str">
        <f t="shared" si="15"/>
        <v/>
      </c>
    </row>
    <row r="379" spans="11:11" x14ac:dyDescent="0.15">
      <c r="K379" s="90" t="str">
        <f t="shared" si="15"/>
        <v/>
      </c>
    </row>
    <row r="380" spans="11:11" x14ac:dyDescent="0.15">
      <c r="K380" s="90" t="str">
        <f t="shared" si="15"/>
        <v/>
      </c>
    </row>
    <row r="381" spans="11:11" x14ac:dyDescent="0.15">
      <c r="K381" s="90" t="str">
        <f t="shared" si="15"/>
        <v/>
      </c>
    </row>
    <row r="382" spans="11:11" x14ac:dyDescent="0.15">
      <c r="K382" s="90" t="str">
        <f t="shared" si="15"/>
        <v/>
      </c>
    </row>
    <row r="383" spans="11:11" x14ac:dyDescent="0.15">
      <c r="K383" s="90" t="str">
        <f t="shared" si="15"/>
        <v/>
      </c>
    </row>
    <row r="384" spans="11: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ref="K413:K424" si="16">IF(J413="","",J413+K412)</f>
        <v/>
      </c>
    </row>
    <row r="414" spans="11:11" x14ac:dyDescent="0.15">
      <c r="K414" s="90" t="str">
        <f t="shared" si="16"/>
        <v/>
      </c>
    </row>
    <row r="415" spans="11:11" x14ac:dyDescent="0.15">
      <c r="K415" s="90" t="str">
        <f t="shared" si="16"/>
        <v/>
      </c>
    </row>
    <row r="416" spans="11:11" x14ac:dyDescent="0.15">
      <c r="K416" s="90" t="str">
        <f t="shared" si="16"/>
        <v/>
      </c>
    </row>
    <row r="417" spans="11:11" x14ac:dyDescent="0.15">
      <c r="K417" s="90" t="str">
        <f t="shared" si="16"/>
        <v/>
      </c>
    </row>
    <row r="418" spans="11:11" x14ac:dyDescent="0.15">
      <c r="K418" s="90" t="str">
        <f t="shared" si="16"/>
        <v/>
      </c>
    </row>
    <row r="419" spans="11:11" x14ac:dyDescent="0.15">
      <c r="K419" s="90" t="str">
        <f t="shared" si="16"/>
        <v/>
      </c>
    </row>
    <row r="420" spans="11:11" x14ac:dyDescent="0.15">
      <c r="K420" s="90" t="str">
        <f t="shared" si="16"/>
        <v/>
      </c>
    </row>
    <row r="421" spans="11:11" x14ac:dyDescent="0.15">
      <c r="K421" s="90" t="str">
        <f t="shared" si="16"/>
        <v/>
      </c>
    </row>
    <row r="422" spans="11:11" x14ac:dyDescent="0.15">
      <c r="K422" s="90" t="str">
        <f t="shared" si="16"/>
        <v/>
      </c>
    </row>
    <row r="423" spans="11:11" x14ac:dyDescent="0.15">
      <c r="K423" s="90" t="str">
        <f t="shared" si="16"/>
        <v/>
      </c>
    </row>
    <row r="424" spans="11:11" x14ac:dyDescent="0.15">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I89" sqref="I8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 min="18" max="28" width="9.125" customWidth="1"/>
  </cols>
  <sheetData>
    <row r="1" spans="1:14" x14ac:dyDescent="0.15">
      <c r="A1"/>
      <c r="B1" s="565" t="s">
        <v>2444</v>
      </c>
      <c r="C1" s="723"/>
      <c r="D1" s="2"/>
      <c r="E1"/>
      <c r="G1" s="565" t="s">
        <v>2436</v>
      </c>
      <c r="J1"/>
      <c r="K1"/>
    </row>
    <row r="2" spans="1:14" ht="14.25" x14ac:dyDescent="0.15">
      <c r="A2" s="725" t="s">
        <v>2468</v>
      </c>
      <c r="B2" s="726">
        <v>91</v>
      </c>
      <c r="C2" s="754" t="s">
        <v>2467</v>
      </c>
      <c r="D2" s="2"/>
      <c r="E2"/>
      <c r="G2" s="652">
        <v>221</v>
      </c>
      <c r="H2" s="725" t="s">
        <v>2468</v>
      </c>
      <c r="J2"/>
      <c r="K2"/>
    </row>
    <row r="3" spans="1:14" x14ac:dyDescent="0.15">
      <c r="A3" s="725" t="s">
        <v>2469</v>
      </c>
      <c r="B3" s="726">
        <v>85</v>
      </c>
      <c r="C3" s="723"/>
      <c r="D3" s="2"/>
      <c r="E3"/>
      <c r="G3" s="652">
        <v>222</v>
      </c>
      <c r="H3" s="725" t="s">
        <v>2469</v>
      </c>
      <c r="J3"/>
      <c r="K3"/>
    </row>
    <row r="4" spans="1:14" ht="15" customHeight="1" x14ac:dyDescent="0.15">
      <c r="D4" s="90">
        <f>SUM(D8:D95)</f>
        <v>3450000</v>
      </c>
      <c r="M4">
        <v>70</v>
      </c>
      <c r="N4">
        <v>70</v>
      </c>
    </row>
    <row r="5" spans="1:14" x14ac:dyDescent="0.15">
      <c r="A5" s="1499" t="s">
        <v>398</v>
      </c>
      <c r="B5" s="1500"/>
      <c r="C5" s="1500"/>
      <c r="D5" s="1500"/>
      <c r="E5" s="1501"/>
      <c r="G5" s="1499" t="s">
        <v>2470</v>
      </c>
      <c r="H5" s="1500"/>
      <c r="I5" s="1500"/>
      <c r="J5" s="1500"/>
      <c r="K5" s="1501"/>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40718</v>
      </c>
      <c r="B8" t="s">
        <v>729</v>
      </c>
      <c r="C8" t="s">
        <v>742</v>
      </c>
      <c r="D8" s="90">
        <v>50000</v>
      </c>
      <c r="E8" s="90">
        <f>IF(D8="","",D8)</f>
        <v>50000</v>
      </c>
      <c r="G8" s="101">
        <v>40887</v>
      </c>
      <c r="H8" t="s">
        <v>729</v>
      </c>
      <c r="I8" t="s">
        <v>737</v>
      </c>
      <c r="J8" s="90">
        <v>1500000</v>
      </c>
      <c r="K8" s="90">
        <f>IF(J8="","",J8)</f>
        <v>1500000</v>
      </c>
    </row>
    <row r="9" spans="1:14" x14ac:dyDescent="0.15">
      <c r="A9" s="101">
        <v>40718</v>
      </c>
      <c r="B9" t="s">
        <v>729</v>
      </c>
      <c r="C9" t="s">
        <v>743</v>
      </c>
      <c r="D9" s="90">
        <v>40000</v>
      </c>
      <c r="E9" s="90">
        <f t="shared" ref="E9:E18" si="0">IF(D9="","",D9+E8)</f>
        <v>90000</v>
      </c>
      <c r="K9" s="90" t="str">
        <f t="shared" ref="K9:K18" si="1">IF(J9="","",J9+K8)</f>
        <v/>
      </c>
    </row>
    <row r="10" spans="1:14" x14ac:dyDescent="0.15">
      <c r="A10" s="101">
        <v>40730</v>
      </c>
      <c r="B10" t="s">
        <v>729</v>
      </c>
      <c r="C10" t="s">
        <v>744</v>
      </c>
      <c r="D10" s="90">
        <v>300000</v>
      </c>
      <c r="E10" s="90">
        <f t="shared" si="0"/>
        <v>390000</v>
      </c>
      <c r="K10" s="90" t="str">
        <f t="shared" si="1"/>
        <v/>
      </c>
    </row>
    <row r="11" spans="1:14" x14ac:dyDescent="0.15">
      <c r="E11" s="90" t="str">
        <f t="shared" si="0"/>
        <v/>
      </c>
      <c r="K11" s="90" t="str">
        <f t="shared" si="1"/>
        <v/>
      </c>
    </row>
    <row r="12" spans="1:14" x14ac:dyDescent="0.15">
      <c r="E12" s="90" t="str">
        <f t="shared" si="0"/>
        <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41204</v>
      </c>
      <c r="B19" t="s">
        <v>729</v>
      </c>
      <c r="C19" t="s">
        <v>778</v>
      </c>
      <c r="D19" s="90">
        <v>80000</v>
      </c>
      <c r="E19" s="90">
        <f>IF(D19="","",D19)</f>
        <v>80000</v>
      </c>
      <c r="K19" s="90" t="str">
        <f>IF(J19="","",J19)</f>
        <v/>
      </c>
    </row>
    <row r="20" spans="1:11" x14ac:dyDescent="0.15">
      <c r="A20" s="101">
        <v>41244</v>
      </c>
      <c r="B20" t="s">
        <v>729</v>
      </c>
      <c r="C20" t="s">
        <v>779</v>
      </c>
      <c r="D20" s="90">
        <v>400000</v>
      </c>
      <c r="E20" s="90">
        <f t="shared" ref="E20:E27" si="2">IF(D20="","",D20+E19)</f>
        <v>480000</v>
      </c>
      <c r="K20" s="90" t="str">
        <f t="shared" ref="K20:K33" si="3">IF(J20="","",J20+K19)</f>
        <v/>
      </c>
    </row>
    <row r="21" spans="1:11" x14ac:dyDescent="0.15">
      <c r="E21" s="90" t="str">
        <f t="shared" si="2"/>
        <v/>
      </c>
      <c r="K21" s="90" t="str">
        <f t="shared" si="3"/>
        <v/>
      </c>
    </row>
    <row r="22" spans="1:11" x14ac:dyDescent="0.15">
      <c r="E22" s="90" t="str">
        <f t="shared" si="2"/>
        <v/>
      </c>
      <c r="K22" s="90" t="str">
        <f t="shared" si="3"/>
        <v/>
      </c>
    </row>
    <row r="23" spans="1:11" x14ac:dyDescent="0.15">
      <c r="E23" s="90" t="str">
        <f t="shared" si="2"/>
        <v/>
      </c>
      <c r="K23" s="90" t="str">
        <f t="shared" si="3"/>
        <v/>
      </c>
    </row>
    <row r="24" spans="1:11" x14ac:dyDescent="0.15">
      <c r="E24" s="90" t="str">
        <f t="shared" si="2"/>
        <v/>
      </c>
      <c r="K24" s="90" t="str">
        <f t="shared" si="3"/>
        <v/>
      </c>
    </row>
    <row r="25" spans="1:11" x14ac:dyDescent="0.15">
      <c r="E25" s="90" t="str">
        <f t="shared" si="2"/>
        <v/>
      </c>
      <c r="K25" s="90" t="str">
        <f t="shared" si="3"/>
        <v/>
      </c>
    </row>
    <row r="26" spans="1:11" ht="14.25" thickBot="1" x14ac:dyDescent="0.2">
      <c r="A26" s="118"/>
      <c r="B26" s="117"/>
      <c r="C26" s="117"/>
      <c r="D26" s="114"/>
      <c r="E26" s="114" t="str">
        <f t="shared" si="2"/>
        <v/>
      </c>
      <c r="F26" s="117"/>
      <c r="G26" s="118"/>
      <c r="H26" s="117"/>
      <c r="I26" s="117"/>
      <c r="J26" s="114"/>
      <c r="K26" s="114" t="str">
        <f t="shared" si="3"/>
        <v/>
      </c>
    </row>
    <row r="27" spans="1:11" ht="14.25" thickTop="1" x14ac:dyDescent="0.15">
      <c r="A27" s="101" t="s">
        <v>492</v>
      </c>
      <c r="E27" s="90" t="str">
        <f t="shared" si="2"/>
        <v/>
      </c>
      <c r="G27" s="101" t="s">
        <v>492</v>
      </c>
      <c r="K27" s="90" t="str">
        <f t="shared" si="3"/>
        <v/>
      </c>
    </row>
    <row r="28" spans="1:11" x14ac:dyDescent="0.15">
      <c r="A28" s="101">
        <v>41472</v>
      </c>
      <c r="B28" t="s">
        <v>729</v>
      </c>
      <c r="C28" t="s">
        <v>809</v>
      </c>
      <c r="D28" s="90">
        <v>400000</v>
      </c>
      <c r="E28" s="90">
        <f>IF(D28="","",D28)</f>
        <v>400000</v>
      </c>
      <c r="K28" s="90" t="str">
        <f t="shared" si="3"/>
        <v/>
      </c>
    </row>
    <row r="29" spans="1:11" x14ac:dyDescent="0.15">
      <c r="E29" s="90" t="str">
        <f>IF(D29="","",D29+E28)</f>
        <v/>
      </c>
      <c r="K29" s="90" t="str">
        <f t="shared" si="3"/>
        <v/>
      </c>
    </row>
    <row r="30" spans="1:11" x14ac:dyDescent="0.15">
      <c r="E30" s="90" t="str">
        <f>IF(D30="","",D30+E29)</f>
        <v/>
      </c>
      <c r="K30" s="90" t="str">
        <f t="shared" si="3"/>
        <v/>
      </c>
    </row>
    <row r="31" spans="1:11" x14ac:dyDescent="0.15">
      <c r="E31" s="90" t="str">
        <f>IF(D31="","",D31+E30)</f>
        <v/>
      </c>
      <c r="K31" s="90" t="str">
        <f t="shared" si="3"/>
        <v/>
      </c>
    </row>
    <row r="32" spans="1:11" ht="14.25" thickBot="1" x14ac:dyDescent="0.2">
      <c r="A32" s="118"/>
      <c r="B32" s="117"/>
      <c r="C32" s="117"/>
      <c r="D32" s="114"/>
      <c r="E32" s="114" t="str">
        <f>IF(D32="","",D32+E31)</f>
        <v/>
      </c>
      <c r="F32" s="117"/>
      <c r="G32" s="118"/>
      <c r="H32" s="117"/>
      <c r="I32" s="117"/>
      <c r="J32" s="114"/>
      <c r="K32" s="114" t="str">
        <f t="shared" si="3"/>
        <v/>
      </c>
    </row>
    <row r="33" spans="1:12" ht="14.25" thickTop="1" x14ac:dyDescent="0.15">
      <c r="A33" s="101" t="s">
        <v>522</v>
      </c>
      <c r="E33" s="90" t="str">
        <f>IF(D33="","",D33+E32)</f>
        <v/>
      </c>
      <c r="G33" s="101" t="s">
        <v>522</v>
      </c>
      <c r="K33" s="90" t="str">
        <f t="shared" si="3"/>
        <v/>
      </c>
    </row>
    <row r="34" spans="1:12" x14ac:dyDescent="0.15">
      <c r="A34" s="101">
        <v>41982</v>
      </c>
      <c r="B34" t="s">
        <v>729</v>
      </c>
      <c r="C34" t="s">
        <v>874</v>
      </c>
      <c r="D34" s="90">
        <v>100000</v>
      </c>
      <c r="E34" s="90">
        <f>IF(D34="","",D34)</f>
        <v>100000</v>
      </c>
      <c r="K34" s="90" t="str">
        <f>IF(J34="","",J34)</f>
        <v/>
      </c>
    </row>
    <row r="35" spans="1:12" ht="14.25" customHeight="1" x14ac:dyDescent="0.15">
      <c r="E35" s="90" t="str">
        <f t="shared" ref="E35:E40" si="4">IF(D35="","",D35+E34)</f>
        <v/>
      </c>
      <c r="K35" s="90" t="str">
        <f t="shared" ref="K35:K40" si="5">IF(J35="","",J35+K34)</f>
        <v/>
      </c>
    </row>
    <row r="36" spans="1:12" x14ac:dyDescent="0.15">
      <c r="E36" s="90" t="str">
        <f t="shared" si="4"/>
        <v/>
      </c>
      <c r="K36" s="90" t="str">
        <f t="shared" si="5"/>
        <v/>
      </c>
    </row>
    <row r="37" spans="1:12" x14ac:dyDescent="0.15">
      <c r="E37" s="90" t="str">
        <f t="shared" si="4"/>
        <v/>
      </c>
      <c r="K37" s="90" t="str">
        <f t="shared" si="5"/>
        <v/>
      </c>
    </row>
    <row r="38" spans="1:12" x14ac:dyDescent="0.15">
      <c r="E38" s="90" t="str">
        <f t="shared" si="4"/>
        <v/>
      </c>
      <c r="K38" s="90" t="str">
        <f t="shared" si="5"/>
        <v/>
      </c>
    </row>
    <row r="39" spans="1:12" ht="14.25" thickBot="1" x14ac:dyDescent="0.2">
      <c r="A39" s="118"/>
      <c r="B39" s="117"/>
      <c r="C39" s="117"/>
      <c r="D39" s="114"/>
      <c r="E39" s="114" t="str">
        <f t="shared" si="4"/>
        <v/>
      </c>
      <c r="F39" s="117"/>
      <c r="G39" s="118"/>
      <c r="H39" s="117"/>
      <c r="I39" s="117"/>
      <c r="J39" s="114"/>
      <c r="K39" s="114" t="str">
        <f t="shared" si="5"/>
        <v/>
      </c>
      <c r="L39" s="2"/>
    </row>
    <row r="40" spans="1:12" ht="14.25" thickTop="1" x14ac:dyDescent="0.15">
      <c r="A40" s="101" t="s">
        <v>546</v>
      </c>
      <c r="E40" s="90" t="str">
        <f t="shared" si="4"/>
        <v/>
      </c>
      <c r="G40" s="101" t="s">
        <v>546</v>
      </c>
      <c r="K40" s="90" t="str">
        <f t="shared" si="5"/>
        <v/>
      </c>
      <c r="L40" s="2"/>
    </row>
    <row r="41" spans="1:12" x14ac:dyDescent="0.15">
      <c r="E41" s="90" t="str">
        <f>IF(D41="","",D41)</f>
        <v/>
      </c>
      <c r="K41" s="90" t="str">
        <f>IF(J41="","",J41)</f>
        <v/>
      </c>
    </row>
    <row r="42" spans="1:12" x14ac:dyDescent="0.15">
      <c r="E42" s="90" t="str">
        <f>IF(D42="","",D42+E41)</f>
        <v/>
      </c>
      <c r="K42" s="90" t="str">
        <f t="shared" ref="K42:K57" si="6">IF(J42="","",J42+K41)</f>
        <v/>
      </c>
    </row>
    <row r="43" spans="1:12" x14ac:dyDescent="0.15">
      <c r="E43" s="90" t="str">
        <f>IF(D43="","",D43+E42)</f>
        <v/>
      </c>
      <c r="K43" s="90" t="str">
        <f t="shared" si="6"/>
        <v/>
      </c>
    </row>
    <row r="44" spans="1:12" x14ac:dyDescent="0.15">
      <c r="E44" s="90" t="str">
        <f>IF(D44="","",D44+E43)</f>
        <v/>
      </c>
      <c r="K44" s="90" t="str">
        <f t="shared" si="6"/>
        <v/>
      </c>
    </row>
    <row r="45" spans="1:12" ht="14.25" thickBot="1" x14ac:dyDescent="0.2">
      <c r="A45" s="118"/>
      <c r="B45" s="117"/>
      <c r="C45" s="117"/>
      <c r="D45" s="114"/>
      <c r="E45" s="114" t="str">
        <f>IF(D45="","",D45+E44)</f>
        <v/>
      </c>
      <c r="F45" s="117"/>
      <c r="G45" s="118"/>
      <c r="H45" s="117"/>
      <c r="I45" s="117"/>
      <c r="J45" s="114"/>
      <c r="K45" s="114" t="str">
        <f t="shared" si="6"/>
        <v/>
      </c>
    </row>
    <row r="46" spans="1:12" ht="14.25" thickTop="1" x14ac:dyDescent="0.15">
      <c r="A46" s="101" t="s">
        <v>1629</v>
      </c>
      <c r="E46" s="90" t="str">
        <f>IF(D46="","",D46+E45)</f>
        <v/>
      </c>
      <c r="G46" s="101" t="s">
        <v>1629</v>
      </c>
      <c r="K46" s="90" t="str">
        <f t="shared" si="6"/>
        <v/>
      </c>
    </row>
    <row r="47" spans="1:12" x14ac:dyDescent="0.15">
      <c r="A47" s="101">
        <v>42634</v>
      </c>
      <c r="B47" t="s">
        <v>729</v>
      </c>
      <c r="C47" t="s">
        <v>1770</v>
      </c>
      <c r="D47" s="90">
        <v>50000</v>
      </c>
      <c r="E47" s="90">
        <f>IF(D47="","",D47)</f>
        <v>50000</v>
      </c>
      <c r="G47" s="101">
        <v>42460</v>
      </c>
      <c r="H47" t="s">
        <v>729</v>
      </c>
      <c r="I47" t="s">
        <v>1696</v>
      </c>
      <c r="J47" s="90">
        <v>50000</v>
      </c>
      <c r="K47" s="90">
        <f>IF(J47="","",J47)</f>
        <v>50000</v>
      </c>
    </row>
    <row r="48" spans="1:12" x14ac:dyDescent="0.15">
      <c r="A48" s="101">
        <v>42634</v>
      </c>
      <c r="B48" t="s">
        <v>729</v>
      </c>
      <c r="C48" t="s">
        <v>1772</v>
      </c>
      <c r="D48" s="90">
        <v>50000</v>
      </c>
      <c r="E48" s="90">
        <f t="shared" ref="E48:E53" si="7">IF(D48="","",D48+E47)</f>
        <v>100000</v>
      </c>
      <c r="K48" s="90" t="str">
        <f t="shared" si="6"/>
        <v/>
      </c>
    </row>
    <row r="49" spans="1:11" x14ac:dyDescent="0.15">
      <c r="E49" s="90" t="str">
        <f t="shared" si="7"/>
        <v/>
      </c>
      <c r="K49" s="90" t="str">
        <f t="shared" si="6"/>
        <v/>
      </c>
    </row>
    <row r="50" spans="1:11" x14ac:dyDescent="0.15">
      <c r="E50" s="90" t="str">
        <f t="shared" si="7"/>
        <v/>
      </c>
      <c r="K50" s="90" t="str">
        <f t="shared" si="6"/>
        <v/>
      </c>
    </row>
    <row r="51" spans="1:11" x14ac:dyDescent="0.15">
      <c r="E51" s="90" t="str">
        <f t="shared" si="7"/>
        <v/>
      </c>
      <c r="K51" s="90" t="str">
        <f t="shared" si="6"/>
        <v/>
      </c>
    </row>
    <row r="52" spans="1:11" ht="14.25" thickBot="1" x14ac:dyDescent="0.2">
      <c r="A52" s="118"/>
      <c r="B52" s="117"/>
      <c r="C52" s="117"/>
      <c r="D52" s="114"/>
      <c r="E52" s="114" t="str">
        <f t="shared" si="7"/>
        <v/>
      </c>
      <c r="F52" s="117"/>
      <c r="G52" s="118"/>
      <c r="H52" s="117"/>
      <c r="I52" s="117"/>
      <c r="J52" s="114"/>
      <c r="K52" s="114" t="str">
        <f t="shared" si="6"/>
        <v/>
      </c>
    </row>
    <row r="53" spans="1:11" ht="14.25" thickTop="1" x14ac:dyDescent="0.15">
      <c r="A53" s="101" t="s">
        <v>1758</v>
      </c>
      <c r="E53" s="90" t="str">
        <f t="shared" si="7"/>
        <v/>
      </c>
      <c r="G53" s="101" t="s">
        <v>1758</v>
      </c>
      <c r="K53" s="90" t="str">
        <f t="shared" si="6"/>
        <v/>
      </c>
    </row>
    <row r="54" spans="1:11" x14ac:dyDescent="0.15">
      <c r="A54" s="101">
        <v>42774</v>
      </c>
      <c r="B54" t="s">
        <v>729</v>
      </c>
      <c r="C54" t="s">
        <v>1933</v>
      </c>
      <c r="D54" s="90">
        <v>50000</v>
      </c>
      <c r="E54" s="90">
        <f>IF(D54="","",D54)</f>
        <v>50000</v>
      </c>
      <c r="K54" s="90">
        <f>J68</f>
        <v>0</v>
      </c>
    </row>
    <row r="55" spans="1:11" x14ac:dyDescent="0.15">
      <c r="A55" s="101">
        <v>42774</v>
      </c>
      <c r="B55" t="s">
        <v>729</v>
      </c>
      <c r="C55" t="s">
        <v>1935</v>
      </c>
      <c r="D55" s="90">
        <v>50000</v>
      </c>
      <c r="E55" s="90">
        <f t="shared" ref="E55:E60" si="8">IF(D55="","",D55+E54)</f>
        <v>100000</v>
      </c>
      <c r="K55" s="90" t="str">
        <f t="shared" si="6"/>
        <v/>
      </c>
    </row>
    <row r="56" spans="1:11" x14ac:dyDescent="0.15">
      <c r="A56" s="101">
        <v>42774</v>
      </c>
      <c r="B56" t="s">
        <v>729</v>
      </c>
      <c r="C56" t="s">
        <v>1937</v>
      </c>
      <c r="D56" s="90">
        <v>100000</v>
      </c>
      <c r="E56" s="90">
        <f t="shared" si="8"/>
        <v>200000</v>
      </c>
      <c r="K56" s="90" t="str">
        <f t="shared" si="6"/>
        <v/>
      </c>
    </row>
    <row r="57" spans="1:11" x14ac:dyDescent="0.15">
      <c r="A57" s="101">
        <v>42894</v>
      </c>
      <c r="B57" t="s">
        <v>729</v>
      </c>
      <c r="C57" t="s">
        <v>2005</v>
      </c>
      <c r="D57" s="90">
        <v>200000</v>
      </c>
      <c r="E57" s="90">
        <f t="shared" si="8"/>
        <v>400000</v>
      </c>
      <c r="K57" s="90" t="str">
        <f t="shared" si="6"/>
        <v/>
      </c>
    </row>
    <row r="58" spans="1:11" x14ac:dyDescent="0.15">
      <c r="A58" s="101">
        <v>42969</v>
      </c>
      <c r="B58" t="s">
        <v>729</v>
      </c>
      <c r="C58" t="s">
        <v>2012</v>
      </c>
      <c r="D58" s="90">
        <v>150000</v>
      </c>
      <c r="E58" s="90">
        <f t="shared" si="8"/>
        <v>550000</v>
      </c>
    </row>
    <row r="59" spans="1:11" x14ac:dyDescent="0.15">
      <c r="E59" s="90" t="str">
        <f t="shared" si="8"/>
        <v/>
      </c>
    </row>
    <row r="60" spans="1:11" x14ac:dyDescent="0.15">
      <c r="E60" s="90" t="str">
        <f t="shared" si="8"/>
        <v/>
      </c>
    </row>
    <row r="61" spans="1:11" ht="14.25" thickBot="1" x14ac:dyDescent="0.2">
      <c r="A61" s="118"/>
      <c r="B61" s="117"/>
      <c r="C61" s="117"/>
      <c r="D61" s="114"/>
      <c r="E61" s="90" t="str">
        <f t="shared" ref="E61:E66" si="9">IF(D61="","",D61)</f>
        <v/>
      </c>
      <c r="F61" s="117"/>
      <c r="G61" s="118"/>
      <c r="H61" s="117"/>
      <c r="I61" s="117"/>
      <c r="J61" s="114"/>
      <c r="K61" s="114" t="str">
        <f>IF(J61="","",J61+K60)</f>
        <v/>
      </c>
    </row>
    <row r="62" spans="1:11" ht="14.25" thickTop="1" x14ac:dyDescent="0.15">
      <c r="A62" s="101" t="s">
        <v>1759</v>
      </c>
      <c r="E62" s="853" t="str">
        <f t="shared" si="9"/>
        <v/>
      </c>
      <c r="G62" s="101" t="s">
        <v>1759</v>
      </c>
      <c r="K62" s="90" t="str">
        <f>IF(J62="","",J62+K61)</f>
        <v/>
      </c>
    </row>
    <row r="63" spans="1:11" x14ac:dyDescent="0.15">
      <c r="E63" s="90" t="str">
        <f t="shared" si="9"/>
        <v/>
      </c>
    </row>
    <row r="64" spans="1:11" ht="14.25" thickBot="1" x14ac:dyDescent="0.2">
      <c r="A64" s="118"/>
      <c r="B64" s="117"/>
      <c r="C64" s="117"/>
      <c r="D64" s="114"/>
      <c r="E64" s="114" t="str">
        <f t="shared" si="9"/>
        <v/>
      </c>
      <c r="F64" s="117"/>
      <c r="G64" s="118"/>
      <c r="H64" s="117"/>
      <c r="I64" s="117"/>
      <c r="J64" s="114"/>
      <c r="K64" s="114"/>
    </row>
    <row r="65" spans="1:11" ht="14.25" thickTop="1" x14ac:dyDescent="0.15">
      <c r="A65" s="101" t="s">
        <v>1760</v>
      </c>
      <c r="E65" s="90" t="str">
        <f t="shared" si="9"/>
        <v/>
      </c>
      <c r="G65" s="101" t="s">
        <v>1760</v>
      </c>
    </row>
    <row r="66" spans="1:11" x14ac:dyDescent="0.15">
      <c r="A66" s="101">
        <v>43818</v>
      </c>
      <c r="B66" t="s">
        <v>3005</v>
      </c>
      <c r="C66" t="s">
        <v>3006</v>
      </c>
      <c r="D66" s="90">
        <v>100000</v>
      </c>
      <c r="E66" s="90">
        <f t="shared" si="9"/>
        <v>100000</v>
      </c>
      <c r="G66" s="101">
        <v>43552</v>
      </c>
      <c r="I66" t="s">
        <v>2972</v>
      </c>
      <c r="J66" s="90">
        <v>100000</v>
      </c>
      <c r="K66" s="90">
        <f>IF(J66="","",J66)</f>
        <v>100000</v>
      </c>
    </row>
    <row r="67" spans="1:11" x14ac:dyDescent="0.15">
      <c r="A67" s="101">
        <v>43818</v>
      </c>
      <c r="B67" t="s">
        <v>3005</v>
      </c>
      <c r="C67" t="s">
        <v>3007</v>
      </c>
      <c r="D67" s="90">
        <v>50000</v>
      </c>
      <c r="E67" s="90">
        <f t="shared" ref="E67:E71" si="10">IF(D67="","",D67+E66)</f>
        <v>150000</v>
      </c>
    </row>
    <row r="68" spans="1:11" x14ac:dyDescent="0.15">
      <c r="A68" s="101">
        <v>43818</v>
      </c>
      <c r="B68" t="s">
        <v>3005</v>
      </c>
      <c r="C68" t="s">
        <v>3008</v>
      </c>
      <c r="D68" s="90">
        <v>50000</v>
      </c>
      <c r="E68" s="90">
        <f t="shared" si="10"/>
        <v>200000</v>
      </c>
      <c r="K68" s="90" t="str">
        <f t="shared" ref="K68:K78" si="11">IF(J68="","",J68+K67)</f>
        <v/>
      </c>
    </row>
    <row r="69" spans="1:11" x14ac:dyDescent="0.15">
      <c r="E69" s="90" t="str">
        <f t="shared" si="10"/>
        <v/>
      </c>
      <c r="K69" s="90" t="str">
        <f t="shared" si="11"/>
        <v/>
      </c>
    </row>
    <row r="70" spans="1:11" ht="14.25" thickBot="1" x14ac:dyDescent="0.2">
      <c r="A70" s="118"/>
      <c r="B70" s="117"/>
      <c r="C70" s="117"/>
      <c r="D70" s="114"/>
      <c r="E70" s="114" t="str">
        <f t="shared" si="10"/>
        <v/>
      </c>
      <c r="F70" s="117"/>
      <c r="G70" s="118"/>
      <c r="H70" s="117"/>
      <c r="I70" s="117"/>
      <c r="J70" s="114"/>
      <c r="K70" s="114" t="str">
        <f t="shared" si="11"/>
        <v/>
      </c>
    </row>
    <row r="71" spans="1:11" ht="14.25" thickTop="1" x14ac:dyDescent="0.15">
      <c r="A71" s="101" t="s">
        <v>3253</v>
      </c>
      <c r="E71" s="90" t="str">
        <f t="shared" si="10"/>
        <v/>
      </c>
      <c r="K71" s="90" t="str">
        <f t="shared" si="11"/>
        <v/>
      </c>
    </row>
    <row r="72" spans="1:11" x14ac:dyDescent="0.15">
      <c r="A72" s="101">
        <v>44847</v>
      </c>
      <c r="B72" t="s">
        <v>548</v>
      </c>
      <c r="C72" t="s">
        <v>3497</v>
      </c>
      <c r="D72" s="90">
        <v>50000</v>
      </c>
      <c r="E72" s="90">
        <f>IF(D72="","",D72)</f>
        <v>50000</v>
      </c>
      <c r="K72" s="90" t="str">
        <f t="shared" si="11"/>
        <v/>
      </c>
    </row>
    <row r="73" spans="1:11" x14ac:dyDescent="0.15">
      <c r="A73" s="101">
        <v>44847</v>
      </c>
      <c r="B73" t="s">
        <v>548</v>
      </c>
      <c r="C73" t="s">
        <v>3498</v>
      </c>
      <c r="D73" s="90">
        <v>50000</v>
      </c>
      <c r="E73" s="90">
        <f t="shared" ref="E73:E85" si="12">IF(D73="","",D73+E72)</f>
        <v>100000</v>
      </c>
      <c r="K73" s="90" t="str">
        <f t="shared" si="11"/>
        <v/>
      </c>
    </row>
    <row r="74" spans="1:11" x14ac:dyDescent="0.15">
      <c r="A74" s="101">
        <v>44847</v>
      </c>
      <c r="B74" t="s">
        <v>548</v>
      </c>
      <c r="C74" t="s">
        <v>3499</v>
      </c>
      <c r="D74" s="90">
        <v>150000</v>
      </c>
      <c r="E74" s="90">
        <f t="shared" si="12"/>
        <v>250000</v>
      </c>
      <c r="K74" s="90" t="str">
        <f t="shared" si="11"/>
        <v/>
      </c>
    </row>
    <row r="75" spans="1:11" x14ac:dyDescent="0.15">
      <c r="E75" s="90" t="str">
        <f t="shared" si="12"/>
        <v/>
      </c>
      <c r="K75" s="90" t="str">
        <f t="shared" si="11"/>
        <v/>
      </c>
    </row>
    <row r="76" spans="1:11" ht="14.25" thickBot="1" x14ac:dyDescent="0.2">
      <c r="A76" s="118"/>
      <c r="B76" s="117"/>
      <c r="C76" s="117"/>
      <c r="D76" s="114"/>
      <c r="E76" s="114" t="str">
        <f t="shared" si="12"/>
        <v/>
      </c>
      <c r="F76" s="117"/>
      <c r="G76" s="118"/>
      <c r="H76" s="117"/>
      <c r="I76" s="117"/>
      <c r="J76" s="114"/>
      <c r="K76" s="114" t="str">
        <f t="shared" si="11"/>
        <v/>
      </c>
    </row>
    <row r="77" spans="1:11" ht="14.25" thickTop="1" x14ac:dyDescent="0.15">
      <c r="A77" s="101" t="s">
        <v>3531</v>
      </c>
      <c r="E77" s="90" t="str">
        <f t="shared" si="12"/>
        <v/>
      </c>
      <c r="K77" s="90" t="str">
        <f t="shared" si="11"/>
        <v/>
      </c>
    </row>
    <row r="78" spans="1:11" x14ac:dyDescent="0.15">
      <c r="A78" s="101">
        <v>45077</v>
      </c>
      <c r="B78" t="s">
        <v>729</v>
      </c>
      <c r="C78" t="s">
        <v>3648</v>
      </c>
      <c r="D78" s="90">
        <v>200000</v>
      </c>
      <c r="E78" s="90">
        <f>IF(D78="","",D78)</f>
        <v>200000</v>
      </c>
      <c r="K78" s="90" t="str">
        <f t="shared" si="11"/>
        <v/>
      </c>
    </row>
    <row r="79" spans="1:11" x14ac:dyDescent="0.15">
      <c r="A79" s="101">
        <v>45189</v>
      </c>
      <c r="B79" t="s">
        <v>729</v>
      </c>
      <c r="C79" t="s">
        <v>3651</v>
      </c>
      <c r="D79" s="90">
        <v>200000</v>
      </c>
      <c r="E79" s="90">
        <f t="shared" si="12"/>
        <v>400000</v>
      </c>
      <c r="K79" s="90" t="str">
        <f t="shared" ref="K79:K142" si="13">IF(J79="","",J79+K78)</f>
        <v/>
      </c>
    </row>
    <row r="80" spans="1:11" x14ac:dyDescent="0.15">
      <c r="A80" s="101">
        <v>45189</v>
      </c>
      <c r="B80" t="s">
        <v>729</v>
      </c>
      <c r="C80" t="s">
        <v>3652</v>
      </c>
      <c r="D80" s="90">
        <v>50000</v>
      </c>
      <c r="E80" s="90">
        <f t="shared" si="12"/>
        <v>450000</v>
      </c>
      <c r="K80" s="90" t="str">
        <f t="shared" si="13"/>
        <v/>
      </c>
    </row>
    <row r="81" spans="1:11" x14ac:dyDescent="0.15">
      <c r="E81" s="90" t="str">
        <f t="shared" si="12"/>
        <v/>
      </c>
      <c r="K81" s="90" t="str">
        <f t="shared" si="13"/>
        <v/>
      </c>
    </row>
    <row r="82" spans="1:11" ht="14.25" thickBot="1" x14ac:dyDescent="0.2">
      <c r="A82" s="118"/>
      <c r="B82" s="117"/>
      <c r="C82" s="117"/>
      <c r="D82" s="114"/>
      <c r="E82" s="114" t="str">
        <f t="shared" si="12"/>
        <v/>
      </c>
      <c r="F82" s="117"/>
      <c r="G82" s="118"/>
      <c r="H82" s="117"/>
      <c r="I82" s="117"/>
      <c r="J82" s="114"/>
      <c r="K82" s="114" t="str">
        <f t="shared" si="13"/>
        <v/>
      </c>
    </row>
    <row r="83" spans="1:11" ht="14.25" thickTop="1" x14ac:dyDescent="0.15">
      <c r="A83" s="101" t="s">
        <v>3675</v>
      </c>
      <c r="E83" s="90" t="str">
        <f t="shared" si="12"/>
        <v/>
      </c>
      <c r="K83" s="90" t="str">
        <f t="shared" si="13"/>
        <v/>
      </c>
    </row>
    <row r="84" spans="1:11" x14ac:dyDescent="0.15">
      <c r="A84" s="101">
        <v>45413</v>
      </c>
      <c r="B84" t="s">
        <v>548</v>
      </c>
      <c r="C84" t="s">
        <v>3847</v>
      </c>
      <c r="D84" s="90">
        <v>200000</v>
      </c>
      <c r="E84" s="90">
        <v>200000</v>
      </c>
      <c r="G84" s="101">
        <v>45413</v>
      </c>
      <c r="H84" t="s">
        <v>548</v>
      </c>
      <c r="I84" t="s">
        <v>3846</v>
      </c>
      <c r="J84" s="90">
        <v>100000</v>
      </c>
      <c r="K84" s="90">
        <v>100000</v>
      </c>
    </row>
    <row r="85" spans="1:11" x14ac:dyDescent="0.15">
      <c r="A85" s="101">
        <v>45413</v>
      </c>
      <c r="B85" t="s">
        <v>548</v>
      </c>
      <c r="C85" t="s">
        <v>3848</v>
      </c>
      <c r="D85" s="90">
        <v>80000</v>
      </c>
      <c r="E85" s="90">
        <f t="shared" si="12"/>
        <v>280000</v>
      </c>
      <c r="K85" s="90" t="str">
        <f t="shared" si="13"/>
        <v/>
      </c>
    </row>
    <row r="86" spans="1:11" x14ac:dyDescent="0.15">
      <c r="A86" s="101">
        <v>45413</v>
      </c>
      <c r="B86" t="s">
        <v>548</v>
      </c>
      <c r="C86" t="s">
        <v>3849</v>
      </c>
      <c r="D86" s="90">
        <v>50000</v>
      </c>
      <c r="E86" s="90">
        <f t="shared" ref="E86:E149" si="14">IF(D86="","",D86+E85)</f>
        <v>330000</v>
      </c>
      <c r="K86" s="90" t="str">
        <f t="shared" si="13"/>
        <v/>
      </c>
    </row>
    <row r="87" spans="1:11" x14ac:dyDescent="0.15">
      <c r="A87" s="101">
        <v>45413</v>
      </c>
      <c r="B87" t="s">
        <v>548</v>
      </c>
      <c r="C87" t="s">
        <v>3850</v>
      </c>
      <c r="D87" s="90">
        <v>50000</v>
      </c>
      <c r="E87" s="90">
        <f t="shared" si="14"/>
        <v>380000</v>
      </c>
      <c r="K87" s="90" t="str">
        <f t="shared" si="13"/>
        <v/>
      </c>
    </row>
    <row r="88" spans="1:11" x14ac:dyDescent="0.15">
      <c r="A88" s="101">
        <v>45532</v>
      </c>
      <c r="B88" t="s">
        <v>548</v>
      </c>
      <c r="C88" t="s">
        <v>3854</v>
      </c>
      <c r="D88" s="90">
        <v>30000</v>
      </c>
      <c r="E88" s="90">
        <f t="shared" si="14"/>
        <v>410000</v>
      </c>
      <c r="K88" s="90" t="str">
        <f t="shared" si="13"/>
        <v/>
      </c>
    </row>
    <row r="89" spans="1:11" x14ac:dyDescent="0.15">
      <c r="A89" s="101">
        <v>45532</v>
      </c>
      <c r="B89" t="s">
        <v>548</v>
      </c>
      <c r="C89" t="s">
        <v>3855</v>
      </c>
      <c r="D89" s="90">
        <v>20000</v>
      </c>
      <c r="E89" s="90">
        <f t="shared" si="14"/>
        <v>430000</v>
      </c>
      <c r="K89" s="90" t="str">
        <f t="shared" si="13"/>
        <v/>
      </c>
    </row>
    <row r="90" spans="1:11" x14ac:dyDescent="0.15">
      <c r="A90" s="101">
        <v>45545</v>
      </c>
      <c r="B90" t="s">
        <v>548</v>
      </c>
      <c r="C90" t="s">
        <v>3857</v>
      </c>
      <c r="D90" s="90">
        <v>100000</v>
      </c>
      <c r="E90" s="90">
        <f t="shared" si="14"/>
        <v>530000</v>
      </c>
      <c r="K90" s="90" t="str">
        <f t="shared" si="13"/>
        <v/>
      </c>
    </row>
    <row r="91" spans="1:11" x14ac:dyDescent="0.15">
      <c r="E91" s="90" t="str">
        <f t="shared" si="14"/>
        <v/>
      </c>
      <c r="K91" s="90" t="str">
        <f t="shared" si="13"/>
        <v/>
      </c>
    </row>
    <row r="92" spans="1:11" x14ac:dyDescent="0.15">
      <c r="E92" s="90" t="str">
        <f t="shared" si="14"/>
        <v/>
      </c>
      <c r="K92" s="90" t="str">
        <f t="shared" si="13"/>
        <v/>
      </c>
    </row>
    <row r="93" spans="1:11" x14ac:dyDescent="0.15">
      <c r="E93" s="90" t="str">
        <f t="shared" si="14"/>
        <v/>
      </c>
      <c r="K93" s="90" t="str">
        <f t="shared" si="13"/>
        <v/>
      </c>
    </row>
    <row r="94" spans="1:11" x14ac:dyDescent="0.15">
      <c r="E94" s="90" t="str">
        <f t="shared" si="14"/>
        <v/>
      </c>
      <c r="K94" s="90" t="str">
        <f t="shared" si="13"/>
        <v/>
      </c>
    </row>
    <row r="95" spans="1:11" x14ac:dyDescent="0.15">
      <c r="E95" s="90" t="str">
        <f t="shared" si="14"/>
        <v/>
      </c>
      <c r="K95" s="90" t="str">
        <f t="shared" si="13"/>
        <v/>
      </c>
    </row>
    <row r="96" spans="1:11" x14ac:dyDescent="0.15">
      <c r="E96" s="90" t="str">
        <f t="shared" si="14"/>
        <v/>
      </c>
      <c r="K96" s="90" t="str">
        <f t="shared" si="13"/>
        <v/>
      </c>
    </row>
    <row r="97" spans="5:11" x14ac:dyDescent="0.15">
      <c r="E97" s="90" t="str">
        <f t="shared" si="14"/>
        <v/>
      </c>
      <c r="K97" s="90" t="str">
        <f t="shared" si="13"/>
        <v/>
      </c>
    </row>
    <row r="98" spans="5:11" x14ac:dyDescent="0.15">
      <c r="E98" s="90" t="str">
        <f t="shared" si="14"/>
        <v/>
      </c>
      <c r="K98" s="90" t="str">
        <f t="shared" si="13"/>
        <v/>
      </c>
    </row>
    <row r="99" spans="5:11" x14ac:dyDescent="0.15">
      <c r="E99" s="90" t="str">
        <f t="shared" si="14"/>
        <v/>
      </c>
      <c r="K99" s="90" t="str">
        <f t="shared" si="13"/>
        <v/>
      </c>
    </row>
    <row r="100" spans="5:11" x14ac:dyDescent="0.15">
      <c r="E100" s="90" t="str">
        <f t="shared" si="14"/>
        <v/>
      </c>
      <c r="K100" s="90" t="str">
        <f t="shared" si="13"/>
        <v/>
      </c>
    </row>
    <row r="101" spans="5:11" x14ac:dyDescent="0.15">
      <c r="E101" s="90" t="str">
        <f t="shared" si="14"/>
        <v/>
      </c>
      <c r="K101" s="90" t="str">
        <f t="shared" si="13"/>
        <v/>
      </c>
    </row>
    <row r="102" spans="5:11" x14ac:dyDescent="0.15">
      <c r="E102" s="90" t="str">
        <f t="shared" si="14"/>
        <v/>
      </c>
      <c r="K102" s="90" t="str">
        <f t="shared" si="13"/>
        <v/>
      </c>
    </row>
    <row r="103" spans="5:11" x14ac:dyDescent="0.15">
      <c r="E103" s="90" t="str">
        <f t="shared" si="14"/>
        <v/>
      </c>
      <c r="K103" s="90" t="str">
        <f t="shared" si="13"/>
        <v/>
      </c>
    </row>
    <row r="104" spans="5:11" x14ac:dyDescent="0.15">
      <c r="E104" s="90" t="str">
        <f t="shared" si="14"/>
        <v/>
      </c>
      <c r="K104" s="90" t="str">
        <f t="shared" si="13"/>
        <v/>
      </c>
    </row>
    <row r="105" spans="5:11" x14ac:dyDescent="0.15">
      <c r="E105" s="90" t="str">
        <f t="shared" si="14"/>
        <v/>
      </c>
      <c r="K105" s="90" t="str">
        <f t="shared" si="13"/>
        <v/>
      </c>
    </row>
    <row r="106" spans="5:11" x14ac:dyDescent="0.15">
      <c r="E106" s="90" t="str">
        <f t="shared" si="14"/>
        <v/>
      </c>
      <c r="K106" s="90" t="str">
        <f t="shared" si="13"/>
        <v/>
      </c>
    </row>
    <row r="107" spans="5:11" x14ac:dyDescent="0.15">
      <c r="E107" s="90" t="str">
        <f t="shared" si="14"/>
        <v/>
      </c>
      <c r="K107" s="90" t="str">
        <f t="shared" si="13"/>
        <v/>
      </c>
    </row>
    <row r="108" spans="5:11" x14ac:dyDescent="0.15">
      <c r="E108" s="90" t="str">
        <f t="shared" si="14"/>
        <v/>
      </c>
      <c r="K108" s="90" t="str">
        <f t="shared" si="13"/>
        <v/>
      </c>
    </row>
    <row r="109" spans="5:11" x14ac:dyDescent="0.15">
      <c r="E109" s="90" t="str">
        <f t="shared" si="14"/>
        <v/>
      </c>
      <c r="K109" s="90" t="str">
        <f t="shared" si="13"/>
        <v/>
      </c>
    </row>
    <row r="110" spans="5:11" x14ac:dyDescent="0.15">
      <c r="E110" s="90" t="str">
        <f t="shared" si="14"/>
        <v/>
      </c>
      <c r="K110" s="90" t="str">
        <f t="shared" si="13"/>
        <v/>
      </c>
    </row>
    <row r="111" spans="5:11" x14ac:dyDescent="0.15">
      <c r="E111" s="90" t="str">
        <f t="shared" si="14"/>
        <v/>
      </c>
      <c r="K111" s="90" t="str">
        <f t="shared" si="13"/>
        <v/>
      </c>
    </row>
    <row r="112" spans="5:11" x14ac:dyDescent="0.15">
      <c r="E112" s="90" t="str">
        <f t="shared" si="14"/>
        <v/>
      </c>
      <c r="K112" s="90" t="str">
        <f t="shared" si="13"/>
        <v/>
      </c>
    </row>
    <row r="113" spans="5:11" x14ac:dyDescent="0.15">
      <c r="E113" s="90" t="str">
        <f t="shared" si="14"/>
        <v/>
      </c>
      <c r="K113" s="90" t="str">
        <f t="shared" si="13"/>
        <v/>
      </c>
    </row>
    <row r="114" spans="5:11" x14ac:dyDescent="0.15">
      <c r="E114" s="90" t="str">
        <f t="shared" si="14"/>
        <v/>
      </c>
      <c r="K114" s="90" t="str">
        <f t="shared" si="13"/>
        <v/>
      </c>
    </row>
    <row r="115" spans="5:11" x14ac:dyDescent="0.15">
      <c r="E115" s="90" t="str">
        <f t="shared" si="14"/>
        <v/>
      </c>
      <c r="K115" s="90" t="str">
        <f t="shared" si="13"/>
        <v/>
      </c>
    </row>
    <row r="116" spans="5:11" x14ac:dyDescent="0.15">
      <c r="E116" s="90" t="str">
        <f t="shared" si="14"/>
        <v/>
      </c>
      <c r="K116" s="90" t="str">
        <f t="shared" si="13"/>
        <v/>
      </c>
    </row>
    <row r="117" spans="5:11" x14ac:dyDescent="0.15">
      <c r="E117" s="90" t="str">
        <f t="shared" si="14"/>
        <v/>
      </c>
      <c r="K117" s="90" t="str">
        <f t="shared" si="13"/>
        <v/>
      </c>
    </row>
    <row r="118" spans="5:11" x14ac:dyDescent="0.15">
      <c r="E118" s="90" t="str">
        <f t="shared" si="14"/>
        <v/>
      </c>
      <c r="K118" s="90" t="str">
        <f t="shared" si="13"/>
        <v/>
      </c>
    </row>
    <row r="119" spans="5:11" x14ac:dyDescent="0.15">
      <c r="E119" s="90" t="str">
        <f t="shared" si="14"/>
        <v/>
      </c>
      <c r="K119" s="90" t="str">
        <f t="shared" si="13"/>
        <v/>
      </c>
    </row>
    <row r="120" spans="5:11" x14ac:dyDescent="0.15">
      <c r="E120" s="90" t="str">
        <f t="shared" si="14"/>
        <v/>
      </c>
      <c r="K120" s="90" t="str">
        <f t="shared" si="13"/>
        <v/>
      </c>
    </row>
    <row r="121" spans="5:11" x14ac:dyDescent="0.15">
      <c r="E121" s="90" t="str">
        <f t="shared" si="14"/>
        <v/>
      </c>
      <c r="K121" s="90" t="str">
        <f t="shared" si="13"/>
        <v/>
      </c>
    </row>
    <row r="122" spans="5:11" x14ac:dyDescent="0.15">
      <c r="E122" s="90" t="str">
        <f t="shared" si="14"/>
        <v/>
      </c>
      <c r="K122" s="90" t="str">
        <f t="shared" si="13"/>
        <v/>
      </c>
    </row>
    <row r="123" spans="5:11" x14ac:dyDescent="0.15">
      <c r="E123" s="90" t="str">
        <f t="shared" si="14"/>
        <v/>
      </c>
      <c r="K123" s="90" t="str">
        <f t="shared" si="13"/>
        <v/>
      </c>
    </row>
    <row r="124" spans="5:11" x14ac:dyDescent="0.15">
      <c r="E124" s="90" t="str">
        <f t="shared" si="14"/>
        <v/>
      </c>
      <c r="K124" s="90" t="str">
        <f t="shared" si="13"/>
        <v/>
      </c>
    </row>
    <row r="125" spans="5:11" x14ac:dyDescent="0.15">
      <c r="E125" s="90" t="str">
        <f t="shared" si="14"/>
        <v/>
      </c>
      <c r="K125" s="90" t="str">
        <f t="shared" si="13"/>
        <v/>
      </c>
    </row>
    <row r="126" spans="5:11" x14ac:dyDescent="0.15">
      <c r="E126" s="90" t="str">
        <f t="shared" si="14"/>
        <v/>
      </c>
      <c r="K126" s="90" t="str">
        <f t="shared" si="13"/>
        <v/>
      </c>
    </row>
    <row r="127" spans="5:11" x14ac:dyDescent="0.15">
      <c r="E127" s="90" t="str">
        <f t="shared" si="14"/>
        <v/>
      </c>
      <c r="K127" s="90" t="str">
        <f t="shared" si="13"/>
        <v/>
      </c>
    </row>
    <row r="128" spans="5:11" x14ac:dyDescent="0.15">
      <c r="E128" s="90" t="str">
        <f t="shared" si="14"/>
        <v/>
      </c>
      <c r="K128" s="90" t="str">
        <f t="shared" si="13"/>
        <v/>
      </c>
    </row>
    <row r="129" spans="5:11" x14ac:dyDescent="0.15">
      <c r="E129" s="90" t="str">
        <f t="shared" si="14"/>
        <v/>
      </c>
      <c r="K129" s="90" t="str">
        <f t="shared" si="13"/>
        <v/>
      </c>
    </row>
    <row r="130" spans="5:11" x14ac:dyDescent="0.15">
      <c r="E130" s="90" t="str">
        <f t="shared" si="14"/>
        <v/>
      </c>
      <c r="K130" s="90" t="str">
        <f t="shared" si="13"/>
        <v/>
      </c>
    </row>
    <row r="131" spans="5:11" x14ac:dyDescent="0.15">
      <c r="E131" s="90" t="str">
        <f t="shared" si="14"/>
        <v/>
      </c>
      <c r="K131" s="90" t="str">
        <f t="shared" si="13"/>
        <v/>
      </c>
    </row>
    <row r="132" spans="5:11" x14ac:dyDescent="0.15">
      <c r="E132" s="90" t="str">
        <f t="shared" si="14"/>
        <v/>
      </c>
      <c r="K132" s="90" t="str">
        <f t="shared" si="13"/>
        <v/>
      </c>
    </row>
    <row r="133" spans="5:11" x14ac:dyDescent="0.15">
      <c r="E133" s="90" t="str">
        <f t="shared" si="14"/>
        <v/>
      </c>
      <c r="K133" s="90" t="str">
        <f t="shared" si="13"/>
        <v/>
      </c>
    </row>
    <row r="134" spans="5:11" x14ac:dyDescent="0.15">
      <c r="E134" s="90" t="str">
        <f t="shared" si="14"/>
        <v/>
      </c>
      <c r="K134" s="90" t="str">
        <f t="shared" si="13"/>
        <v/>
      </c>
    </row>
    <row r="135" spans="5:11" x14ac:dyDescent="0.15">
      <c r="E135" s="90" t="str">
        <f t="shared" si="14"/>
        <v/>
      </c>
      <c r="K135" s="90" t="str">
        <f t="shared" si="13"/>
        <v/>
      </c>
    </row>
    <row r="136" spans="5:11" x14ac:dyDescent="0.15">
      <c r="E136" s="90" t="str">
        <f t="shared" si="14"/>
        <v/>
      </c>
      <c r="K136" s="90" t="str">
        <f t="shared" si="13"/>
        <v/>
      </c>
    </row>
    <row r="137" spans="5:11" x14ac:dyDescent="0.15">
      <c r="E137" s="90" t="str">
        <f t="shared" si="14"/>
        <v/>
      </c>
      <c r="K137" s="90" t="str">
        <f t="shared" si="13"/>
        <v/>
      </c>
    </row>
    <row r="138" spans="5:11" x14ac:dyDescent="0.15">
      <c r="E138" s="90" t="str">
        <f t="shared" si="14"/>
        <v/>
      </c>
      <c r="K138" s="90" t="str">
        <f t="shared" si="13"/>
        <v/>
      </c>
    </row>
    <row r="139" spans="5:11" x14ac:dyDescent="0.15">
      <c r="E139" s="90" t="str">
        <f t="shared" si="14"/>
        <v/>
      </c>
      <c r="K139" s="90" t="str">
        <f t="shared" si="13"/>
        <v/>
      </c>
    </row>
    <row r="140" spans="5:11" x14ac:dyDescent="0.15">
      <c r="E140" s="90" t="str">
        <f t="shared" si="14"/>
        <v/>
      </c>
      <c r="K140" s="90" t="str">
        <f t="shared" si="13"/>
        <v/>
      </c>
    </row>
    <row r="141" spans="5:11" x14ac:dyDescent="0.15">
      <c r="E141" s="90" t="str">
        <f t="shared" si="14"/>
        <v/>
      </c>
      <c r="K141" s="90" t="str">
        <f t="shared" si="13"/>
        <v/>
      </c>
    </row>
    <row r="142" spans="5:11" x14ac:dyDescent="0.15">
      <c r="E142" s="90" t="str">
        <f t="shared" si="14"/>
        <v/>
      </c>
      <c r="K142" s="90" t="str">
        <f t="shared" si="13"/>
        <v/>
      </c>
    </row>
    <row r="143" spans="5:11" x14ac:dyDescent="0.15">
      <c r="E143" s="90" t="str">
        <f t="shared" si="14"/>
        <v/>
      </c>
      <c r="K143" s="90" t="str">
        <f t="shared" ref="K143:K206" si="15">IF(J143="","",J143+K142)</f>
        <v/>
      </c>
    </row>
    <row r="144" spans="5:11" x14ac:dyDescent="0.15">
      <c r="E144" s="90" t="str">
        <f t="shared" si="14"/>
        <v/>
      </c>
      <c r="K144" s="90" t="str">
        <f t="shared" si="15"/>
        <v/>
      </c>
    </row>
    <row r="145" spans="5:11" x14ac:dyDescent="0.15">
      <c r="E145" s="90" t="str">
        <f t="shared" si="14"/>
        <v/>
      </c>
      <c r="K145" s="90" t="str">
        <f t="shared" si="15"/>
        <v/>
      </c>
    </row>
    <row r="146" spans="5:11" x14ac:dyDescent="0.15">
      <c r="E146" s="90" t="str">
        <f t="shared" si="14"/>
        <v/>
      </c>
      <c r="K146" s="90" t="str">
        <f t="shared" si="15"/>
        <v/>
      </c>
    </row>
    <row r="147" spans="5:11" x14ac:dyDescent="0.15">
      <c r="E147" s="90" t="str">
        <f t="shared" si="14"/>
        <v/>
      </c>
      <c r="K147" s="90" t="str">
        <f t="shared" si="15"/>
        <v/>
      </c>
    </row>
    <row r="148" spans="5:11" x14ac:dyDescent="0.15">
      <c r="E148" s="90" t="str">
        <f t="shared" si="14"/>
        <v/>
      </c>
      <c r="K148" s="90" t="str">
        <f t="shared" si="15"/>
        <v/>
      </c>
    </row>
    <row r="149" spans="5:11" x14ac:dyDescent="0.15">
      <c r="E149" s="90" t="str">
        <f t="shared" si="14"/>
        <v/>
      </c>
      <c r="K149" s="90" t="str">
        <f t="shared" si="15"/>
        <v/>
      </c>
    </row>
    <row r="150" spans="5:11" x14ac:dyDescent="0.15">
      <c r="E150" s="90" t="str">
        <f t="shared" ref="E150:E213" si="16">IF(D150="","",D150+E149)</f>
        <v/>
      </c>
      <c r="K150" s="90" t="str">
        <f t="shared" si="15"/>
        <v/>
      </c>
    </row>
    <row r="151" spans="5:11" x14ac:dyDescent="0.15">
      <c r="E151" s="90" t="str">
        <f t="shared" si="16"/>
        <v/>
      </c>
      <c r="K151" s="90" t="str">
        <f t="shared" si="15"/>
        <v/>
      </c>
    </row>
    <row r="152" spans="5:11" x14ac:dyDescent="0.15">
      <c r="E152" s="90" t="str">
        <f t="shared" si="16"/>
        <v/>
      </c>
      <c r="K152" s="90" t="str">
        <f t="shared" si="15"/>
        <v/>
      </c>
    </row>
    <row r="153" spans="5:11" x14ac:dyDescent="0.15">
      <c r="E153" s="90" t="str">
        <f t="shared" si="16"/>
        <v/>
      </c>
      <c r="K153" s="90" t="str">
        <f t="shared" si="15"/>
        <v/>
      </c>
    </row>
    <row r="154" spans="5:11" x14ac:dyDescent="0.15">
      <c r="E154" s="90" t="str">
        <f t="shared" si="16"/>
        <v/>
      </c>
      <c r="K154" s="90" t="str">
        <f t="shared" si="15"/>
        <v/>
      </c>
    </row>
    <row r="155" spans="5:11" x14ac:dyDescent="0.15">
      <c r="E155" s="90" t="str">
        <f t="shared" si="16"/>
        <v/>
      </c>
      <c r="K155" s="90" t="str">
        <f t="shared" si="15"/>
        <v/>
      </c>
    </row>
    <row r="156" spans="5:11" x14ac:dyDescent="0.15">
      <c r="E156" s="90" t="str">
        <f t="shared" si="16"/>
        <v/>
      </c>
      <c r="K156" s="90" t="str">
        <f t="shared" si="15"/>
        <v/>
      </c>
    </row>
    <row r="157" spans="5:11" x14ac:dyDescent="0.15">
      <c r="E157" s="90" t="str">
        <f t="shared" si="16"/>
        <v/>
      </c>
      <c r="K157" s="90" t="str">
        <f t="shared" si="15"/>
        <v/>
      </c>
    </row>
    <row r="158" spans="5:11" x14ac:dyDescent="0.15">
      <c r="E158" s="90" t="str">
        <f t="shared" si="16"/>
        <v/>
      </c>
      <c r="K158" s="90" t="str">
        <f t="shared" si="15"/>
        <v/>
      </c>
    </row>
    <row r="159" spans="5:11" x14ac:dyDescent="0.15">
      <c r="E159" s="90" t="str">
        <f t="shared" si="16"/>
        <v/>
      </c>
      <c r="K159" s="90" t="str">
        <f t="shared" si="15"/>
        <v/>
      </c>
    </row>
    <row r="160" spans="5:11" x14ac:dyDescent="0.15">
      <c r="E160" s="90" t="str">
        <f t="shared" si="16"/>
        <v/>
      </c>
      <c r="K160" s="90" t="str">
        <f t="shared" si="15"/>
        <v/>
      </c>
    </row>
    <row r="161" spans="5:11" x14ac:dyDescent="0.15">
      <c r="E161" s="90" t="str">
        <f t="shared" si="16"/>
        <v/>
      </c>
      <c r="K161" s="90" t="str">
        <f t="shared" si="15"/>
        <v/>
      </c>
    </row>
    <row r="162" spans="5:11" x14ac:dyDescent="0.15">
      <c r="E162" s="90" t="str">
        <f t="shared" si="16"/>
        <v/>
      </c>
      <c r="K162" s="90" t="str">
        <f t="shared" si="15"/>
        <v/>
      </c>
    </row>
    <row r="163" spans="5:11" x14ac:dyDescent="0.15">
      <c r="E163" s="90" t="str">
        <f t="shared" si="16"/>
        <v/>
      </c>
      <c r="K163" s="90" t="str">
        <f t="shared" si="15"/>
        <v/>
      </c>
    </row>
    <row r="164" spans="5:11" x14ac:dyDescent="0.15">
      <c r="E164" s="90" t="str">
        <f t="shared" si="16"/>
        <v/>
      </c>
      <c r="K164" s="90" t="str">
        <f t="shared" si="15"/>
        <v/>
      </c>
    </row>
    <row r="165" spans="5:11" x14ac:dyDescent="0.15">
      <c r="E165" s="90" t="str">
        <f t="shared" si="16"/>
        <v/>
      </c>
      <c r="K165" s="90" t="str">
        <f t="shared" si="15"/>
        <v/>
      </c>
    </row>
    <row r="166" spans="5:11" x14ac:dyDescent="0.15">
      <c r="E166" s="90" t="str">
        <f t="shared" si="16"/>
        <v/>
      </c>
      <c r="K166" s="90" t="str">
        <f t="shared" si="15"/>
        <v/>
      </c>
    </row>
    <row r="167" spans="5:11" x14ac:dyDescent="0.15">
      <c r="E167" s="90" t="str">
        <f t="shared" si="16"/>
        <v/>
      </c>
      <c r="K167" s="90" t="str">
        <f t="shared" si="15"/>
        <v/>
      </c>
    </row>
    <row r="168" spans="5:11" x14ac:dyDescent="0.15">
      <c r="E168" s="90" t="str">
        <f t="shared" si="16"/>
        <v/>
      </c>
      <c r="K168" s="90" t="str">
        <f t="shared" si="15"/>
        <v/>
      </c>
    </row>
    <row r="169" spans="5:11" x14ac:dyDescent="0.15">
      <c r="E169" s="90" t="str">
        <f t="shared" si="16"/>
        <v/>
      </c>
      <c r="K169" s="90" t="str">
        <f t="shared" si="15"/>
        <v/>
      </c>
    </row>
    <row r="170" spans="5:11" x14ac:dyDescent="0.15">
      <c r="E170" s="90" t="str">
        <f t="shared" si="16"/>
        <v/>
      </c>
      <c r="K170" s="90" t="str">
        <f t="shared" si="15"/>
        <v/>
      </c>
    </row>
    <row r="171" spans="5:11" x14ac:dyDescent="0.15">
      <c r="E171" s="90" t="str">
        <f t="shared" si="16"/>
        <v/>
      </c>
      <c r="K171" s="90" t="str">
        <f t="shared" si="15"/>
        <v/>
      </c>
    </row>
    <row r="172" spans="5:11" x14ac:dyDescent="0.15">
      <c r="E172" s="90" t="str">
        <f t="shared" si="16"/>
        <v/>
      </c>
      <c r="K172" s="90" t="str">
        <f t="shared" si="15"/>
        <v/>
      </c>
    </row>
    <row r="173" spans="5:11" x14ac:dyDescent="0.15">
      <c r="E173" s="90" t="str">
        <f t="shared" si="16"/>
        <v/>
      </c>
      <c r="K173" s="90" t="str">
        <f t="shared" si="15"/>
        <v/>
      </c>
    </row>
    <row r="174" spans="5:11" x14ac:dyDescent="0.15">
      <c r="E174" s="90" t="str">
        <f t="shared" si="16"/>
        <v/>
      </c>
      <c r="K174" s="90" t="str">
        <f t="shared" si="15"/>
        <v/>
      </c>
    </row>
    <row r="175" spans="5:11" x14ac:dyDescent="0.15">
      <c r="E175" s="90" t="str">
        <f t="shared" si="16"/>
        <v/>
      </c>
      <c r="K175" s="90" t="str">
        <f t="shared" si="15"/>
        <v/>
      </c>
    </row>
    <row r="176" spans="5:11" x14ac:dyDescent="0.15">
      <c r="E176" s="90" t="str">
        <f t="shared" si="16"/>
        <v/>
      </c>
      <c r="K176" s="90" t="str">
        <f t="shared" si="15"/>
        <v/>
      </c>
    </row>
    <row r="177" spans="5:11" x14ac:dyDescent="0.15">
      <c r="E177" s="90" t="str">
        <f t="shared" si="16"/>
        <v/>
      </c>
      <c r="K177" s="90" t="str">
        <f t="shared" si="15"/>
        <v/>
      </c>
    </row>
    <row r="178" spans="5:11" x14ac:dyDescent="0.15">
      <c r="E178" s="90" t="str">
        <f t="shared" si="16"/>
        <v/>
      </c>
      <c r="K178" s="90" t="str">
        <f t="shared" si="15"/>
        <v/>
      </c>
    </row>
    <row r="179" spans="5:11" x14ac:dyDescent="0.15">
      <c r="E179" s="90" t="str">
        <f t="shared" si="16"/>
        <v/>
      </c>
      <c r="K179" s="90" t="str">
        <f t="shared" si="15"/>
        <v/>
      </c>
    </row>
    <row r="180" spans="5:11" x14ac:dyDescent="0.15">
      <c r="E180" s="90" t="str">
        <f t="shared" si="16"/>
        <v/>
      </c>
      <c r="K180" s="90" t="str">
        <f t="shared" si="15"/>
        <v/>
      </c>
    </row>
    <row r="181" spans="5:11" x14ac:dyDescent="0.15">
      <c r="E181" s="90" t="str">
        <f t="shared" si="16"/>
        <v/>
      </c>
      <c r="K181" s="90" t="str">
        <f t="shared" si="15"/>
        <v/>
      </c>
    </row>
    <row r="182" spans="5:11" x14ac:dyDescent="0.15">
      <c r="E182" s="90" t="str">
        <f t="shared" si="16"/>
        <v/>
      </c>
      <c r="K182" s="90" t="str">
        <f t="shared" si="15"/>
        <v/>
      </c>
    </row>
    <row r="183" spans="5:11" x14ac:dyDescent="0.15">
      <c r="E183" s="90" t="str">
        <f t="shared" si="16"/>
        <v/>
      </c>
      <c r="K183" s="90" t="str">
        <f t="shared" si="15"/>
        <v/>
      </c>
    </row>
    <row r="184" spans="5:11" x14ac:dyDescent="0.15">
      <c r="E184" s="90" t="str">
        <f t="shared" si="16"/>
        <v/>
      </c>
      <c r="K184" s="90" t="str">
        <f t="shared" si="15"/>
        <v/>
      </c>
    </row>
    <row r="185" spans="5:11" x14ac:dyDescent="0.15">
      <c r="E185" s="90" t="str">
        <f t="shared" si="16"/>
        <v/>
      </c>
      <c r="K185" s="90" t="str">
        <f t="shared" si="15"/>
        <v/>
      </c>
    </row>
    <row r="186" spans="5:11" x14ac:dyDescent="0.15">
      <c r="E186" s="90" t="str">
        <f t="shared" si="16"/>
        <v/>
      </c>
      <c r="K186" s="90" t="str">
        <f t="shared" si="15"/>
        <v/>
      </c>
    </row>
    <row r="187" spans="5:11" x14ac:dyDescent="0.15">
      <c r="E187" s="90" t="str">
        <f t="shared" si="16"/>
        <v/>
      </c>
      <c r="K187" s="90" t="str">
        <f t="shared" si="15"/>
        <v/>
      </c>
    </row>
    <row r="188" spans="5:11" x14ac:dyDescent="0.15">
      <c r="E188" s="90" t="str">
        <f t="shared" si="16"/>
        <v/>
      </c>
      <c r="K188" s="90" t="str">
        <f t="shared" si="15"/>
        <v/>
      </c>
    </row>
    <row r="189" spans="5:11" x14ac:dyDescent="0.15">
      <c r="E189" s="90" t="str">
        <f t="shared" si="16"/>
        <v/>
      </c>
      <c r="K189" s="90" t="str">
        <f t="shared" si="15"/>
        <v/>
      </c>
    </row>
    <row r="190" spans="5:11" x14ac:dyDescent="0.15">
      <c r="E190" s="90" t="str">
        <f t="shared" si="16"/>
        <v/>
      </c>
      <c r="K190" s="90" t="str">
        <f t="shared" si="15"/>
        <v/>
      </c>
    </row>
    <row r="191" spans="5:11" x14ac:dyDescent="0.15">
      <c r="E191" s="90" t="str">
        <f t="shared" si="16"/>
        <v/>
      </c>
      <c r="K191" s="90" t="str">
        <f t="shared" si="15"/>
        <v/>
      </c>
    </row>
    <row r="192" spans="5:11" x14ac:dyDescent="0.15">
      <c r="E192" s="90" t="str">
        <f t="shared" si="16"/>
        <v/>
      </c>
      <c r="K192" s="90" t="str">
        <f t="shared" si="15"/>
        <v/>
      </c>
    </row>
    <row r="193" spans="5:11" x14ac:dyDescent="0.15">
      <c r="E193" s="90" t="str">
        <f t="shared" si="16"/>
        <v/>
      </c>
      <c r="K193" s="90" t="str">
        <f t="shared" si="15"/>
        <v/>
      </c>
    </row>
    <row r="194" spans="5:11" x14ac:dyDescent="0.15">
      <c r="E194" s="90" t="str">
        <f t="shared" si="16"/>
        <v/>
      </c>
      <c r="K194" s="90" t="str">
        <f t="shared" si="15"/>
        <v/>
      </c>
    </row>
    <row r="195" spans="5:11" x14ac:dyDescent="0.15">
      <c r="E195" s="90" t="str">
        <f t="shared" si="16"/>
        <v/>
      </c>
      <c r="K195" s="90" t="str">
        <f t="shared" si="15"/>
        <v/>
      </c>
    </row>
    <row r="196" spans="5:11" x14ac:dyDescent="0.15">
      <c r="E196" s="90" t="str">
        <f t="shared" si="16"/>
        <v/>
      </c>
      <c r="K196" s="90" t="str">
        <f t="shared" si="15"/>
        <v/>
      </c>
    </row>
    <row r="197" spans="5:11" x14ac:dyDescent="0.15">
      <c r="E197" s="90" t="str">
        <f t="shared" si="16"/>
        <v/>
      </c>
      <c r="K197" s="90" t="str">
        <f t="shared" si="15"/>
        <v/>
      </c>
    </row>
    <row r="198" spans="5:11" x14ac:dyDescent="0.15">
      <c r="E198" s="90" t="str">
        <f t="shared" si="16"/>
        <v/>
      </c>
      <c r="K198" s="90" t="str">
        <f t="shared" si="15"/>
        <v/>
      </c>
    </row>
    <row r="199" spans="5:11" x14ac:dyDescent="0.15">
      <c r="E199" s="90" t="str">
        <f t="shared" si="16"/>
        <v/>
      </c>
      <c r="K199" s="90" t="str">
        <f t="shared" si="15"/>
        <v/>
      </c>
    </row>
    <row r="200" spans="5:11" x14ac:dyDescent="0.15">
      <c r="E200" s="90" t="str">
        <f t="shared" si="16"/>
        <v/>
      </c>
      <c r="K200" s="90" t="str">
        <f t="shared" si="15"/>
        <v/>
      </c>
    </row>
    <row r="201" spans="5:11" x14ac:dyDescent="0.15">
      <c r="E201" s="90" t="str">
        <f t="shared" si="16"/>
        <v/>
      </c>
      <c r="K201" s="90" t="str">
        <f t="shared" si="15"/>
        <v/>
      </c>
    </row>
    <row r="202" spans="5:11" x14ac:dyDescent="0.15">
      <c r="E202" s="90" t="str">
        <f t="shared" si="16"/>
        <v/>
      </c>
      <c r="K202" s="90" t="str">
        <f t="shared" si="15"/>
        <v/>
      </c>
    </row>
    <row r="203" spans="5:11" x14ac:dyDescent="0.15">
      <c r="E203" s="90" t="str">
        <f t="shared" si="16"/>
        <v/>
      </c>
      <c r="K203" s="90" t="str">
        <f t="shared" si="15"/>
        <v/>
      </c>
    </row>
    <row r="204" spans="5:11" x14ac:dyDescent="0.15">
      <c r="E204" s="90" t="str">
        <f t="shared" si="16"/>
        <v/>
      </c>
      <c r="K204" s="90" t="str">
        <f t="shared" si="15"/>
        <v/>
      </c>
    </row>
    <row r="205" spans="5:11" x14ac:dyDescent="0.15">
      <c r="E205" s="90" t="str">
        <f t="shared" si="16"/>
        <v/>
      </c>
      <c r="K205" s="90" t="str">
        <f t="shared" si="15"/>
        <v/>
      </c>
    </row>
    <row r="206" spans="5:11" x14ac:dyDescent="0.15">
      <c r="E206" s="90" t="str">
        <f t="shared" si="16"/>
        <v/>
      </c>
      <c r="K206" s="90" t="str">
        <f t="shared" si="15"/>
        <v/>
      </c>
    </row>
    <row r="207" spans="5:11" x14ac:dyDescent="0.15">
      <c r="E207" s="90" t="str">
        <f t="shared" si="16"/>
        <v/>
      </c>
      <c r="K207" s="90" t="str">
        <f t="shared" ref="K207:K270" si="17">IF(J207="","",J207+K206)</f>
        <v/>
      </c>
    </row>
    <row r="208" spans="5:11" x14ac:dyDescent="0.15">
      <c r="E208" s="90" t="str">
        <f t="shared" si="16"/>
        <v/>
      </c>
      <c r="K208" s="90" t="str">
        <f t="shared" si="17"/>
        <v/>
      </c>
    </row>
    <row r="209" spans="5:11" x14ac:dyDescent="0.15">
      <c r="E209" s="90" t="str">
        <f t="shared" si="16"/>
        <v/>
      </c>
      <c r="K209" s="90" t="str">
        <f t="shared" si="17"/>
        <v/>
      </c>
    </row>
    <row r="210" spans="5:11" x14ac:dyDescent="0.15">
      <c r="E210" s="90" t="str">
        <f t="shared" si="16"/>
        <v/>
      </c>
      <c r="K210" s="90" t="str">
        <f t="shared" si="17"/>
        <v/>
      </c>
    </row>
    <row r="211" spans="5:11" x14ac:dyDescent="0.15">
      <c r="E211" s="90" t="str">
        <f t="shared" si="16"/>
        <v/>
      </c>
      <c r="K211" s="90" t="str">
        <f t="shared" si="17"/>
        <v/>
      </c>
    </row>
    <row r="212" spans="5:11" x14ac:dyDescent="0.15">
      <c r="E212" s="90" t="str">
        <f t="shared" si="16"/>
        <v/>
      </c>
      <c r="K212" s="90" t="str">
        <f t="shared" si="17"/>
        <v/>
      </c>
    </row>
    <row r="213" spans="5:11" x14ac:dyDescent="0.15">
      <c r="E213" s="90" t="str">
        <f t="shared" si="16"/>
        <v/>
      </c>
      <c r="K213" s="90" t="str">
        <f t="shared" si="17"/>
        <v/>
      </c>
    </row>
    <row r="214" spans="5:11" x14ac:dyDescent="0.15">
      <c r="E214" s="90" t="str">
        <f t="shared" ref="E214:E277" si="18">IF(D214="","",D214+E213)</f>
        <v/>
      </c>
      <c r="K214" s="90" t="str">
        <f t="shared" si="17"/>
        <v/>
      </c>
    </row>
    <row r="215" spans="5:11" x14ac:dyDescent="0.15">
      <c r="E215" s="90" t="str">
        <f t="shared" si="18"/>
        <v/>
      </c>
      <c r="K215" s="90" t="str">
        <f t="shared" si="17"/>
        <v/>
      </c>
    </row>
    <row r="216" spans="5:11" x14ac:dyDescent="0.15">
      <c r="E216" s="90" t="str">
        <f t="shared" si="18"/>
        <v/>
      </c>
      <c r="K216" s="90" t="str">
        <f t="shared" si="17"/>
        <v/>
      </c>
    </row>
    <row r="217" spans="5:11" x14ac:dyDescent="0.15">
      <c r="E217" s="90" t="str">
        <f t="shared" si="18"/>
        <v/>
      </c>
      <c r="K217" s="90" t="str">
        <f t="shared" si="17"/>
        <v/>
      </c>
    </row>
    <row r="218" spans="5:11" x14ac:dyDescent="0.15">
      <c r="E218" s="90" t="str">
        <f t="shared" si="18"/>
        <v/>
      </c>
      <c r="K218" s="90" t="str">
        <f t="shared" si="17"/>
        <v/>
      </c>
    </row>
    <row r="219" spans="5:11" x14ac:dyDescent="0.15">
      <c r="E219" s="90" t="str">
        <f t="shared" si="18"/>
        <v/>
      </c>
      <c r="K219" s="90" t="str">
        <f t="shared" si="17"/>
        <v/>
      </c>
    </row>
    <row r="220" spans="5:11" x14ac:dyDescent="0.15">
      <c r="E220" s="90" t="str">
        <f t="shared" si="18"/>
        <v/>
      </c>
      <c r="K220" s="90" t="str">
        <f t="shared" si="17"/>
        <v/>
      </c>
    </row>
    <row r="221" spans="5:11" x14ac:dyDescent="0.15">
      <c r="E221" s="90" t="str">
        <f t="shared" si="18"/>
        <v/>
      </c>
      <c r="K221" s="90" t="str">
        <f t="shared" si="17"/>
        <v/>
      </c>
    </row>
    <row r="222" spans="5:11" x14ac:dyDescent="0.15">
      <c r="E222" s="90" t="str">
        <f t="shared" si="18"/>
        <v/>
      </c>
      <c r="K222" s="90" t="str">
        <f t="shared" si="17"/>
        <v/>
      </c>
    </row>
    <row r="223" spans="5:11" x14ac:dyDescent="0.15">
      <c r="E223" s="90" t="str">
        <f t="shared" si="18"/>
        <v/>
      </c>
      <c r="K223" s="90" t="str">
        <f t="shared" si="17"/>
        <v/>
      </c>
    </row>
    <row r="224" spans="5:11" x14ac:dyDescent="0.15">
      <c r="E224" s="90" t="str">
        <f t="shared" si="18"/>
        <v/>
      </c>
      <c r="K224" s="90" t="str">
        <f t="shared" si="17"/>
        <v/>
      </c>
    </row>
    <row r="225" spans="5:11" x14ac:dyDescent="0.15">
      <c r="E225" s="90" t="str">
        <f t="shared" si="18"/>
        <v/>
      </c>
      <c r="K225" s="90" t="str">
        <f t="shared" si="17"/>
        <v/>
      </c>
    </row>
    <row r="226" spans="5:11" x14ac:dyDescent="0.15">
      <c r="E226" s="90" t="str">
        <f t="shared" si="18"/>
        <v/>
      </c>
      <c r="K226" s="90" t="str">
        <f t="shared" si="17"/>
        <v/>
      </c>
    </row>
    <row r="227" spans="5:11" x14ac:dyDescent="0.15">
      <c r="E227" s="90" t="str">
        <f t="shared" si="18"/>
        <v/>
      </c>
      <c r="K227" s="90" t="str">
        <f t="shared" si="17"/>
        <v/>
      </c>
    </row>
    <row r="228" spans="5:11" x14ac:dyDescent="0.15">
      <c r="E228" s="90" t="str">
        <f t="shared" si="18"/>
        <v/>
      </c>
      <c r="K228" s="90" t="str">
        <f t="shared" si="17"/>
        <v/>
      </c>
    </row>
    <row r="229" spans="5:11" x14ac:dyDescent="0.15">
      <c r="E229" s="90" t="str">
        <f t="shared" si="18"/>
        <v/>
      </c>
      <c r="K229" s="90" t="str">
        <f t="shared" si="17"/>
        <v/>
      </c>
    </row>
    <row r="230" spans="5:11" x14ac:dyDescent="0.15">
      <c r="E230" s="90" t="str">
        <f t="shared" si="18"/>
        <v/>
      </c>
      <c r="K230" s="90" t="str">
        <f t="shared" si="17"/>
        <v/>
      </c>
    </row>
    <row r="231" spans="5:11" x14ac:dyDescent="0.15">
      <c r="E231" s="90" t="str">
        <f t="shared" si="18"/>
        <v/>
      </c>
      <c r="K231" s="90" t="str">
        <f t="shared" si="17"/>
        <v/>
      </c>
    </row>
    <row r="232" spans="5:11" x14ac:dyDescent="0.15">
      <c r="E232" s="90" t="str">
        <f t="shared" si="18"/>
        <v/>
      </c>
      <c r="K232" s="90" t="str">
        <f t="shared" si="17"/>
        <v/>
      </c>
    </row>
    <row r="233" spans="5:11" x14ac:dyDescent="0.15">
      <c r="E233" s="90" t="str">
        <f t="shared" si="18"/>
        <v/>
      </c>
      <c r="K233" s="90" t="str">
        <f t="shared" si="17"/>
        <v/>
      </c>
    </row>
    <row r="234" spans="5:11" x14ac:dyDescent="0.15">
      <c r="E234" s="90" t="str">
        <f t="shared" si="18"/>
        <v/>
      </c>
      <c r="K234" s="90" t="str">
        <f t="shared" si="17"/>
        <v/>
      </c>
    </row>
    <row r="235" spans="5:11" x14ac:dyDescent="0.15">
      <c r="E235" s="90" t="str">
        <f t="shared" si="18"/>
        <v/>
      </c>
      <c r="K235" s="90" t="str">
        <f t="shared" si="17"/>
        <v/>
      </c>
    </row>
    <row r="236" spans="5:11" x14ac:dyDescent="0.15">
      <c r="E236" s="90" t="str">
        <f t="shared" si="18"/>
        <v/>
      </c>
      <c r="K236" s="90" t="str">
        <f t="shared" si="17"/>
        <v/>
      </c>
    </row>
    <row r="237" spans="5:11" x14ac:dyDescent="0.15">
      <c r="E237" s="90" t="str">
        <f t="shared" si="18"/>
        <v/>
      </c>
      <c r="K237" s="90" t="str">
        <f t="shared" si="17"/>
        <v/>
      </c>
    </row>
    <row r="238" spans="5:11" x14ac:dyDescent="0.15">
      <c r="E238" s="90" t="str">
        <f t="shared" si="18"/>
        <v/>
      </c>
      <c r="K238" s="90" t="str">
        <f t="shared" si="17"/>
        <v/>
      </c>
    </row>
    <row r="239" spans="5:11" x14ac:dyDescent="0.15">
      <c r="E239" s="90" t="str">
        <f t="shared" si="18"/>
        <v/>
      </c>
      <c r="K239" s="90" t="str">
        <f t="shared" si="17"/>
        <v/>
      </c>
    </row>
    <row r="240" spans="5:11" x14ac:dyDescent="0.15">
      <c r="E240" s="90" t="str">
        <f t="shared" si="18"/>
        <v/>
      </c>
      <c r="K240" s="90" t="str">
        <f t="shared" si="17"/>
        <v/>
      </c>
    </row>
    <row r="241" spans="5:11" x14ac:dyDescent="0.15">
      <c r="E241" s="90" t="str">
        <f t="shared" si="18"/>
        <v/>
      </c>
      <c r="K241" s="90" t="str">
        <f t="shared" si="17"/>
        <v/>
      </c>
    </row>
    <row r="242" spans="5:11" x14ac:dyDescent="0.15">
      <c r="E242" s="90" t="str">
        <f t="shared" si="18"/>
        <v/>
      </c>
      <c r="K242" s="90" t="str">
        <f t="shared" si="17"/>
        <v/>
      </c>
    </row>
    <row r="243" spans="5:11" x14ac:dyDescent="0.15">
      <c r="E243" s="90" t="str">
        <f t="shared" si="18"/>
        <v/>
      </c>
      <c r="K243" s="90" t="str">
        <f t="shared" si="17"/>
        <v/>
      </c>
    </row>
    <row r="244" spans="5:11" x14ac:dyDescent="0.15">
      <c r="E244" s="90" t="str">
        <f t="shared" si="18"/>
        <v/>
      </c>
      <c r="K244" s="90" t="str">
        <f t="shared" si="17"/>
        <v/>
      </c>
    </row>
    <row r="245" spans="5:11" x14ac:dyDescent="0.15">
      <c r="E245" s="90" t="str">
        <f t="shared" si="18"/>
        <v/>
      </c>
      <c r="K245" s="90" t="str">
        <f t="shared" si="17"/>
        <v/>
      </c>
    </row>
    <row r="246" spans="5:11" x14ac:dyDescent="0.15">
      <c r="E246" s="90" t="str">
        <f t="shared" si="18"/>
        <v/>
      </c>
      <c r="K246" s="90" t="str">
        <f t="shared" si="17"/>
        <v/>
      </c>
    </row>
    <row r="247" spans="5:11" x14ac:dyDescent="0.15">
      <c r="E247" s="90" t="str">
        <f t="shared" si="18"/>
        <v/>
      </c>
      <c r="K247" s="90" t="str">
        <f t="shared" si="17"/>
        <v/>
      </c>
    </row>
    <row r="248" spans="5:11" x14ac:dyDescent="0.15">
      <c r="E248" s="90" t="str">
        <f t="shared" si="18"/>
        <v/>
      </c>
      <c r="K248" s="90" t="str">
        <f t="shared" si="17"/>
        <v/>
      </c>
    </row>
    <row r="249" spans="5:11" x14ac:dyDescent="0.15">
      <c r="E249" s="90" t="str">
        <f t="shared" si="18"/>
        <v/>
      </c>
      <c r="K249" s="90" t="str">
        <f t="shared" si="17"/>
        <v/>
      </c>
    </row>
    <row r="250" spans="5:11" x14ac:dyDescent="0.15">
      <c r="E250" s="90" t="str">
        <f t="shared" si="18"/>
        <v/>
      </c>
      <c r="K250" s="90" t="str">
        <f t="shared" si="17"/>
        <v/>
      </c>
    </row>
    <row r="251" spans="5:11" x14ac:dyDescent="0.15">
      <c r="E251" s="90" t="str">
        <f t="shared" si="18"/>
        <v/>
      </c>
      <c r="K251" s="90" t="str">
        <f t="shared" si="17"/>
        <v/>
      </c>
    </row>
    <row r="252" spans="5:11" x14ac:dyDescent="0.15">
      <c r="E252" s="90" t="str">
        <f t="shared" si="18"/>
        <v/>
      </c>
      <c r="K252" s="90" t="str">
        <f t="shared" si="17"/>
        <v/>
      </c>
    </row>
    <row r="253" spans="5:11" x14ac:dyDescent="0.15">
      <c r="E253" s="90" t="str">
        <f t="shared" si="18"/>
        <v/>
      </c>
      <c r="K253" s="90" t="str">
        <f t="shared" si="17"/>
        <v/>
      </c>
    </row>
    <row r="254" spans="5:11" x14ac:dyDescent="0.15">
      <c r="E254" s="90" t="str">
        <f t="shared" si="18"/>
        <v/>
      </c>
      <c r="K254" s="90" t="str">
        <f t="shared" si="17"/>
        <v/>
      </c>
    </row>
    <row r="255" spans="5:11" x14ac:dyDescent="0.15">
      <c r="E255" s="90" t="str">
        <f t="shared" si="18"/>
        <v/>
      </c>
      <c r="K255" s="90" t="str">
        <f t="shared" si="17"/>
        <v/>
      </c>
    </row>
    <row r="256" spans="5:11" x14ac:dyDescent="0.15">
      <c r="E256" s="90" t="str">
        <f t="shared" si="18"/>
        <v/>
      </c>
      <c r="K256" s="90" t="str">
        <f t="shared" si="17"/>
        <v/>
      </c>
    </row>
    <row r="257" spans="5:11" x14ac:dyDescent="0.15">
      <c r="E257" s="90" t="str">
        <f t="shared" si="18"/>
        <v/>
      </c>
      <c r="K257" s="90" t="str">
        <f t="shared" si="17"/>
        <v/>
      </c>
    </row>
    <row r="258" spans="5:11" x14ac:dyDescent="0.15">
      <c r="E258" s="90" t="str">
        <f t="shared" si="18"/>
        <v/>
      </c>
      <c r="K258" s="90" t="str">
        <f t="shared" si="17"/>
        <v/>
      </c>
    </row>
    <row r="259" spans="5:11" x14ac:dyDescent="0.15">
      <c r="E259" s="90" t="str">
        <f t="shared" si="18"/>
        <v/>
      </c>
      <c r="K259" s="90" t="str">
        <f t="shared" si="17"/>
        <v/>
      </c>
    </row>
    <row r="260" spans="5:11" x14ac:dyDescent="0.15">
      <c r="E260" s="90" t="str">
        <f t="shared" si="18"/>
        <v/>
      </c>
      <c r="K260" s="90" t="str">
        <f t="shared" si="17"/>
        <v/>
      </c>
    </row>
    <row r="261" spans="5:11" x14ac:dyDescent="0.15">
      <c r="E261" s="90" t="str">
        <f t="shared" si="18"/>
        <v/>
      </c>
      <c r="K261" s="90" t="str">
        <f t="shared" si="17"/>
        <v/>
      </c>
    </row>
    <row r="262" spans="5:11" x14ac:dyDescent="0.15">
      <c r="E262" s="90" t="str">
        <f t="shared" si="18"/>
        <v/>
      </c>
      <c r="K262" s="90" t="str">
        <f t="shared" si="17"/>
        <v/>
      </c>
    </row>
    <row r="263" spans="5:11" x14ac:dyDescent="0.15">
      <c r="E263" s="90" t="str">
        <f t="shared" si="18"/>
        <v/>
      </c>
      <c r="K263" s="90" t="str">
        <f t="shared" si="17"/>
        <v/>
      </c>
    </row>
    <row r="264" spans="5:11" x14ac:dyDescent="0.15">
      <c r="E264" s="90" t="str">
        <f t="shared" si="18"/>
        <v/>
      </c>
      <c r="K264" s="90" t="str">
        <f t="shared" si="17"/>
        <v/>
      </c>
    </row>
    <row r="265" spans="5:11" x14ac:dyDescent="0.15">
      <c r="E265" s="90" t="str">
        <f t="shared" si="18"/>
        <v/>
      </c>
      <c r="K265" s="90" t="str">
        <f t="shared" si="17"/>
        <v/>
      </c>
    </row>
    <row r="266" spans="5:11" x14ac:dyDescent="0.15">
      <c r="E266" s="90" t="str">
        <f t="shared" si="18"/>
        <v/>
      </c>
      <c r="K266" s="90" t="str">
        <f t="shared" si="17"/>
        <v/>
      </c>
    </row>
    <row r="267" spans="5:11" x14ac:dyDescent="0.15">
      <c r="E267" s="90" t="str">
        <f t="shared" si="18"/>
        <v/>
      </c>
      <c r="K267" s="90" t="str">
        <f t="shared" si="17"/>
        <v/>
      </c>
    </row>
    <row r="268" spans="5:11" x14ac:dyDescent="0.15">
      <c r="E268" s="90" t="str">
        <f t="shared" si="18"/>
        <v/>
      </c>
      <c r="K268" s="90" t="str">
        <f t="shared" si="17"/>
        <v/>
      </c>
    </row>
    <row r="269" spans="5:11" x14ac:dyDescent="0.15">
      <c r="E269" s="90" t="str">
        <f t="shared" si="18"/>
        <v/>
      </c>
      <c r="K269" s="90" t="str">
        <f t="shared" si="17"/>
        <v/>
      </c>
    </row>
    <row r="270" spans="5:11" x14ac:dyDescent="0.15">
      <c r="E270" s="90" t="str">
        <f t="shared" si="18"/>
        <v/>
      </c>
      <c r="K270" s="90" t="str">
        <f t="shared" si="17"/>
        <v/>
      </c>
    </row>
    <row r="271" spans="5:11" x14ac:dyDescent="0.15">
      <c r="E271" s="90" t="str">
        <f t="shared" si="18"/>
        <v/>
      </c>
      <c r="K271" s="90" t="str">
        <f t="shared" ref="K271:K334" si="19">IF(J271="","",J271+K270)</f>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ref="E278:E286" si="20">IF(D278="","",D278+E277)</f>
        <v/>
      </c>
      <c r="K278" s="90" t="str">
        <f t="shared" si="19"/>
        <v/>
      </c>
    </row>
    <row r="279" spans="5:11" x14ac:dyDescent="0.15">
      <c r="E279" s="90" t="str">
        <f t="shared" si="20"/>
        <v/>
      </c>
      <c r="K279" s="90" t="str">
        <f t="shared" si="19"/>
        <v/>
      </c>
    </row>
    <row r="280" spans="5:11" x14ac:dyDescent="0.15">
      <c r="E280" s="90" t="str">
        <f t="shared" si="20"/>
        <v/>
      </c>
      <c r="K280" s="90" t="str">
        <f t="shared" si="19"/>
        <v/>
      </c>
    </row>
    <row r="281" spans="5:11" x14ac:dyDescent="0.15">
      <c r="E281" s="90" t="str">
        <f t="shared" si="20"/>
        <v/>
      </c>
      <c r="K281" s="90" t="str">
        <f t="shared" si="19"/>
        <v/>
      </c>
    </row>
    <row r="282" spans="5:11" x14ac:dyDescent="0.15">
      <c r="E282" s="90" t="str">
        <f t="shared" si="20"/>
        <v/>
      </c>
      <c r="K282" s="90" t="str">
        <f t="shared" si="19"/>
        <v/>
      </c>
    </row>
    <row r="283" spans="5:11" x14ac:dyDescent="0.15">
      <c r="E283" s="90" t="str">
        <f t="shared" si="20"/>
        <v/>
      </c>
      <c r="K283" s="90" t="str">
        <f t="shared" si="19"/>
        <v/>
      </c>
    </row>
    <row r="284" spans="5:11" x14ac:dyDescent="0.15">
      <c r="E284" s="90" t="str">
        <f t="shared" si="20"/>
        <v/>
      </c>
      <c r="K284" s="90" t="str">
        <f t="shared" si="19"/>
        <v/>
      </c>
    </row>
    <row r="285" spans="5:11" x14ac:dyDescent="0.15">
      <c r="E285" s="90" t="str">
        <f t="shared" si="20"/>
        <v/>
      </c>
      <c r="K285" s="90" t="str">
        <f t="shared" si="19"/>
        <v/>
      </c>
    </row>
    <row r="286" spans="5:11" x14ac:dyDescent="0.15">
      <c r="E286" s="90" t="str">
        <f t="shared" si="20"/>
        <v/>
      </c>
      <c r="K286" s="90" t="str">
        <f t="shared" si="19"/>
        <v/>
      </c>
    </row>
    <row r="287" spans="5:11" x14ac:dyDescent="0.15">
      <c r="K287" s="90" t="str">
        <f t="shared" si="19"/>
        <v/>
      </c>
    </row>
    <row r="288" spans="5:11" x14ac:dyDescent="0.15">
      <c r="K288" s="90" t="str">
        <f t="shared" si="19"/>
        <v/>
      </c>
    </row>
    <row r="289" spans="11:11" x14ac:dyDescent="0.15">
      <c r="K289" s="90" t="str">
        <f t="shared" si="19"/>
        <v/>
      </c>
    </row>
    <row r="290" spans="11:11" x14ac:dyDescent="0.15">
      <c r="K290" s="90" t="str">
        <f t="shared" si="19"/>
        <v/>
      </c>
    </row>
    <row r="291" spans="11:11" x14ac:dyDescent="0.15">
      <c r="K291" s="90" t="str">
        <f t="shared" si="19"/>
        <v/>
      </c>
    </row>
    <row r="292" spans="11:11" x14ac:dyDescent="0.15">
      <c r="K292" s="90" t="str">
        <f t="shared" si="19"/>
        <v/>
      </c>
    </row>
    <row r="293" spans="11:11" x14ac:dyDescent="0.15">
      <c r="K293" s="90" t="str">
        <f t="shared" si="19"/>
        <v/>
      </c>
    </row>
    <row r="294" spans="11:11" x14ac:dyDescent="0.15">
      <c r="K294" s="90" t="str">
        <f t="shared" si="19"/>
        <v/>
      </c>
    </row>
    <row r="295" spans="11:11" x14ac:dyDescent="0.15">
      <c r="K295" s="90" t="str">
        <f t="shared" si="19"/>
        <v/>
      </c>
    </row>
    <row r="296" spans="11:11" x14ac:dyDescent="0.15">
      <c r="K296" s="90" t="str">
        <f t="shared" si="19"/>
        <v/>
      </c>
    </row>
    <row r="297" spans="11:11" x14ac:dyDescent="0.15">
      <c r="K297" s="90" t="str">
        <f t="shared" si="19"/>
        <v/>
      </c>
    </row>
    <row r="298" spans="11:11" x14ac:dyDescent="0.15">
      <c r="K298" s="90" t="str">
        <f t="shared" si="19"/>
        <v/>
      </c>
    </row>
    <row r="299" spans="11:11" x14ac:dyDescent="0.15">
      <c r="K299" s="90" t="str">
        <f t="shared" si="19"/>
        <v/>
      </c>
    </row>
    <row r="300" spans="11:11" x14ac:dyDescent="0.15">
      <c r="K300" s="90" t="str">
        <f t="shared" si="19"/>
        <v/>
      </c>
    </row>
    <row r="301" spans="11:11" x14ac:dyDescent="0.15">
      <c r="K301" s="90" t="str">
        <f t="shared" si="19"/>
        <v/>
      </c>
    </row>
    <row r="302" spans="11:11" x14ac:dyDescent="0.15">
      <c r="K302" s="90" t="str">
        <f t="shared" si="19"/>
        <v/>
      </c>
    </row>
    <row r="303" spans="11:11" x14ac:dyDescent="0.15">
      <c r="K303" s="90" t="str">
        <f t="shared" si="19"/>
        <v/>
      </c>
    </row>
    <row r="304" spans="11:11" x14ac:dyDescent="0.15">
      <c r="K304" s="90" t="str">
        <f t="shared" si="19"/>
        <v/>
      </c>
    </row>
    <row r="305" spans="11:11" x14ac:dyDescent="0.15">
      <c r="K305" s="90" t="str">
        <f t="shared" si="19"/>
        <v/>
      </c>
    </row>
    <row r="306" spans="11:11" x14ac:dyDescent="0.15">
      <c r="K306" s="90" t="str">
        <f t="shared" si="19"/>
        <v/>
      </c>
    </row>
    <row r="307" spans="11:11" x14ac:dyDescent="0.15">
      <c r="K307" s="90" t="str">
        <f t="shared" si="19"/>
        <v/>
      </c>
    </row>
    <row r="308" spans="11:11" x14ac:dyDescent="0.15">
      <c r="K308" s="90" t="str">
        <f t="shared" si="19"/>
        <v/>
      </c>
    </row>
    <row r="309" spans="11:11" x14ac:dyDescent="0.15">
      <c r="K309" s="90" t="str">
        <f t="shared" si="19"/>
        <v/>
      </c>
    </row>
    <row r="310" spans="11:11" x14ac:dyDescent="0.15">
      <c r="K310" s="90" t="str">
        <f t="shared" si="19"/>
        <v/>
      </c>
    </row>
    <row r="311" spans="11:11" x14ac:dyDescent="0.15">
      <c r="K311" s="90" t="str">
        <f t="shared" si="19"/>
        <v/>
      </c>
    </row>
    <row r="312" spans="11:11" x14ac:dyDescent="0.15">
      <c r="K312" s="90" t="str">
        <f t="shared" si="19"/>
        <v/>
      </c>
    </row>
    <row r="313" spans="11:11" x14ac:dyDescent="0.15">
      <c r="K313" s="90" t="str">
        <f t="shared" si="19"/>
        <v/>
      </c>
    </row>
    <row r="314" spans="11:11" x14ac:dyDescent="0.15">
      <c r="K314" s="90" t="str">
        <f t="shared" si="19"/>
        <v/>
      </c>
    </row>
    <row r="315" spans="11:11" x14ac:dyDescent="0.15">
      <c r="K315" s="90" t="str">
        <f t="shared" si="19"/>
        <v/>
      </c>
    </row>
    <row r="316" spans="11:11" x14ac:dyDescent="0.15">
      <c r="K316" s="90" t="str">
        <f t="shared" si="19"/>
        <v/>
      </c>
    </row>
    <row r="317" spans="11:11" x14ac:dyDescent="0.15">
      <c r="K317" s="90" t="str">
        <f t="shared" si="19"/>
        <v/>
      </c>
    </row>
    <row r="318" spans="11:11" x14ac:dyDescent="0.15">
      <c r="K318" s="90" t="str">
        <f t="shared" si="19"/>
        <v/>
      </c>
    </row>
    <row r="319" spans="11:11" x14ac:dyDescent="0.15">
      <c r="K319" s="90" t="str">
        <f t="shared" si="19"/>
        <v/>
      </c>
    </row>
    <row r="320" spans="11:11" x14ac:dyDescent="0.15">
      <c r="K320" s="90" t="str">
        <f t="shared" si="19"/>
        <v/>
      </c>
    </row>
    <row r="321" spans="11:11" x14ac:dyDescent="0.15">
      <c r="K321" s="90" t="str">
        <f t="shared" si="19"/>
        <v/>
      </c>
    </row>
    <row r="322" spans="11:11" x14ac:dyDescent="0.15">
      <c r="K322" s="90" t="str">
        <f t="shared" si="19"/>
        <v/>
      </c>
    </row>
    <row r="323" spans="11:11" x14ac:dyDescent="0.15">
      <c r="K323" s="90" t="str">
        <f t="shared" si="19"/>
        <v/>
      </c>
    </row>
    <row r="324" spans="11:11" x14ac:dyDescent="0.15">
      <c r="K324" s="90" t="str">
        <f t="shared" si="19"/>
        <v/>
      </c>
    </row>
    <row r="325" spans="11:11" x14ac:dyDescent="0.15">
      <c r="K325" s="90" t="str">
        <f t="shared" si="19"/>
        <v/>
      </c>
    </row>
    <row r="326" spans="11:11" x14ac:dyDescent="0.15">
      <c r="K326" s="90" t="str">
        <f t="shared" si="19"/>
        <v/>
      </c>
    </row>
    <row r="327" spans="11:11" x14ac:dyDescent="0.15">
      <c r="K327" s="90" t="str">
        <f t="shared" si="19"/>
        <v/>
      </c>
    </row>
    <row r="328" spans="11:11" x14ac:dyDescent="0.15">
      <c r="K328" s="90" t="str">
        <f t="shared" si="19"/>
        <v/>
      </c>
    </row>
    <row r="329" spans="11:11" x14ac:dyDescent="0.15">
      <c r="K329" s="90" t="str">
        <f t="shared" si="19"/>
        <v/>
      </c>
    </row>
    <row r="330" spans="11:11" x14ac:dyDescent="0.15">
      <c r="K330" s="90" t="str">
        <f t="shared" si="19"/>
        <v/>
      </c>
    </row>
    <row r="331" spans="11:11" x14ac:dyDescent="0.15">
      <c r="K331" s="90" t="str">
        <f t="shared" si="19"/>
        <v/>
      </c>
    </row>
    <row r="332" spans="11:11" x14ac:dyDescent="0.15">
      <c r="K332" s="90" t="str">
        <f t="shared" si="19"/>
        <v/>
      </c>
    </row>
    <row r="333" spans="11:11" x14ac:dyDescent="0.15">
      <c r="K333" s="90" t="str">
        <f t="shared" si="19"/>
        <v/>
      </c>
    </row>
    <row r="334" spans="11:11" x14ac:dyDescent="0.15">
      <c r="K334" s="90" t="str">
        <f t="shared" si="19"/>
        <v/>
      </c>
    </row>
    <row r="335" spans="11:11" x14ac:dyDescent="0.15">
      <c r="K335" s="90" t="str">
        <f t="shared" ref="K335:K366" si="21">IF(J335="","",J335+K334)</f>
        <v/>
      </c>
    </row>
    <row r="336" spans="11:11" x14ac:dyDescent="0.15">
      <c r="K336" s="90" t="str">
        <f t="shared" si="21"/>
        <v/>
      </c>
    </row>
    <row r="337" spans="11:11" x14ac:dyDescent="0.15">
      <c r="K337" s="90" t="str">
        <f t="shared" si="21"/>
        <v/>
      </c>
    </row>
    <row r="338" spans="11:11" x14ac:dyDescent="0.15">
      <c r="K338" s="90" t="str">
        <f t="shared" si="21"/>
        <v/>
      </c>
    </row>
    <row r="339" spans="11:11" x14ac:dyDescent="0.15">
      <c r="K339" s="90" t="str">
        <f t="shared" si="21"/>
        <v/>
      </c>
    </row>
    <row r="340" spans="11:11" x14ac:dyDescent="0.15">
      <c r="K340" s="90" t="str">
        <f t="shared" si="21"/>
        <v/>
      </c>
    </row>
    <row r="341" spans="11:11" x14ac:dyDescent="0.15">
      <c r="K341" s="90" t="str">
        <f t="shared" si="21"/>
        <v/>
      </c>
    </row>
    <row r="342" spans="11:11" x14ac:dyDescent="0.15">
      <c r="K342" s="90" t="str">
        <f t="shared" si="21"/>
        <v/>
      </c>
    </row>
    <row r="343" spans="11:11" x14ac:dyDescent="0.15">
      <c r="K343" s="90" t="str">
        <f t="shared" si="21"/>
        <v/>
      </c>
    </row>
    <row r="344" spans="11:11" x14ac:dyDescent="0.15">
      <c r="K344" s="90" t="str">
        <f t="shared" si="21"/>
        <v/>
      </c>
    </row>
    <row r="345" spans="11:11" x14ac:dyDescent="0.15">
      <c r="K345" s="90" t="str">
        <f t="shared" si="21"/>
        <v/>
      </c>
    </row>
    <row r="346" spans="11:11" x14ac:dyDescent="0.15">
      <c r="K346" s="90" t="str">
        <f t="shared" si="21"/>
        <v/>
      </c>
    </row>
    <row r="347" spans="11:11" x14ac:dyDescent="0.15">
      <c r="K347" s="90" t="str">
        <f t="shared" si="21"/>
        <v/>
      </c>
    </row>
    <row r="348" spans="11:11" x14ac:dyDescent="0.15">
      <c r="K348" s="90" t="str">
        <f t="shared" si="21"/>
        <v/>
      </c>
    </row>
    <row r="349" spans="11:11" x14ac:dyDescent="0.15">
      <c r="K349" s="90" t="str">
        <f t="shared" si="21"/>
        <v/>
      </c>
    </row>
    <row r="350" spans="11:11" x14ac:dyDescent="0.15">
      <c r="K350" s="90" t="str">
        <f t="shared" si="21"/>
        <v/>
      </c>
    </row>
    <row r="351" spans="11:11" x14ac:dyDescent="0.15">
      <c r="K351" s="90" t="str">
        <f t="shared" si="21"/>
        <v/>
      </c>
    </row>
    <row r="352" spans="11:11" x14ac:dyDescent="0.15">
      <c r="K352" s="90" t="str">
        <f t="shared" si="21"/>
        <v/>
      </c>
    </row>
    <row r="353" spans="11:11" x14ac:dyDescent="0.15">
      <c r="K353" s="90" t="str">
        <f t="shared" si="21"/>
        <v/>
      </c>
    </row>
    <row r="354" spans="11:11" x14ac:dyDescent="0.15">
      <c r="K354" s="90" t="str">
        <f t="shared" si="21"/>
        <v/>
      </c>
    </row>
    <row r="355" spans="11:11" x14ac:dyDescent="0.15">
      <c r="K355" s="90" t="str">
        <f t="shared" si="21"/>
        <v/>
      </c>
    </row>
    <row r="356" spans="11:11" x14ac:dyDescent="0.15">
      <c r="K356" s="90" t="str">
        <f t="shared" si="21"/>
        <v/>
      </c>
    </row>
    <row r="357" spans="11:11" x14ac:dyDescent="0.15">
      <c r="K357" s="90" t="str">
        <f t="shared" si="21"/>
        <v/>
      </c>
    </row>
    <row r="358" spans="11:11" x14ac:dyDescent="0.15">
      <c r="K358" s="90" t="str">
        <f t="shared" si="21"/>
        <v/>
      </c>
    </row>
    <row r="359" spans="11:11" x14ac:dyDescent="0.15">
      <c r="K359" s="90" t="str">
        <f t="shared" si="21"/>
        <v/>
      </c>
    </row>
    <row r="360" spans="11:11" x14ac:dyDescent="0.15">
      <c r="K360" s="90" t="str">
        <f t="shared" si="21"/>
        <v/>
      </c>
    </row>
    <row r="361" spans="11:11" x14ac:dyDescent="0.15">
      <c r="K361" s="90" t="str">
        <f t="shared" si="21"/>
        <v/>
      </c>
    </row>
    <row r="362" spans="11:11" x14ac:dyDescent="0.15">
      <c r="K362" s="90" t="str">
        <f t="shared" si="21"/>
        <v/>
      </c>
    </row>
    <row r="363" spans="11:11" x14ac:dyDescent="0.15">
      <c r="K363" s="90" t="str">
        <f t="shared" si="21"/>
        <v/>
      </c>
    </row>
    <row r="364" spans="11:11" x14ac:dyDescent="0.15">
      <c r="K364" s="90" t="str">
        <f t="shared" si="21"/>
        <v/>
      </c>
    </row>
    <row r="365" spans="11:11" x14ac:dyDescent="0.15">
      <c r="K365" s="90" t="str">
        <f t="shared" si="21"/>
        <v/>
      </c>
    </row>
    <row r="366" spans="11:11" x14ac:dyDescent="0.15">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5" x14ac:dyDescent="0.15"/>
  <cols>
    <col min="1" max="3" width="3.875" style="5" customWidth="1"/>
    <col min="4" max="4" width="7.875" style="392" customWidth="1"/>
    <col min="5" max="5" width="13.375" style="5" customWidth="1"/>
    <col min="6" max="6" width="25.625" style="5" customWidth="1"/>
    <col min="7" max="7" width="10.25" style="395" customWidth="1"/>
    <col min="8" max="8" width="7.25" style="394" customWidth="1"/>
    <col min="9" max="9" width="14" style="394" customWidth="1"/>
    <col min="10" max="10" width="11.125" style="395" customWidth="1"/>
    <col min="11" max="11" width="11" style="5" customWidth="1"/>
  </cols>
  <sheetData>
    <row r="2" spans="1:11" x14ac:dyDescent="0.15">
      <c r="F2" t="s">
        <v>3670</v>
      </c>
    </row>
    <row r="4" spans="1:11" x14ac:dyDescent="0.15">
      <c r="A4" s="59" t="s">
        <v>1485</v>
      </c>
      <c r="B4" s="342"/>
      <c r="C4" s="342"/>
      <c r="D4" s="343"/>
      <c r="E4" s="342"/>
      <c r="F4" s="342"/>
      <c r="G4" s="344"/>
      <c r="H4" s="345"/>
      <c r="I4" s="345"/>
      <c r="J4" s="333"/>
      <c r="K4" s="334"/>
    </row>
    <row r="5" spans="1:11" x14ac:dyDescent="0.15">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15">
      <c r="A6" s="353">
        <v>22</v>
      </c>
      <c r="B6" s="354">
        <v>1</v>
      </c>
      <c r="C6" s="354">
        <v>28</v>
      </c>
      <c r="D6" s="355" t="s">
        <v>1403</v>
      </c>
      <c r="E6" s="354" t="s">
        <v>1404</v>
      </c>
      <c r="F6" s="354" t="s">
        <v>1405</v>
      </c>
      <c r="G6" s="356" t="s">
        <v>1406</v>
      </c>
      <c r="H6" s="357" t="s">
        <v>1407</v>
      </c>
      <c r="I6" s="358">
        <v>40160</v>
      </c>
      <c r="J6" s="405" t="s">
        <v>1408</v>
      </c>
      <c r="K6" s="360">
        <v>200000</v>
      </c>
    </row>
    <row r="7" spans="1:11" x14ac:dyDescent="0.15">
      <c r="A7" s="361"/>
      <c r="B7" s="362"/>
      <c r="C7" s="363" t="s">
        <v>1409</v>
      </c>
      <c r="D7" s="364" t="s">
        <v>1403</v>
      </c>
      <c r="E7" s="362" t="s">
        <v>1410</v>
      </c>
      <c r="F7" s="362" t="s">
        <v>1411</v>
      </c>
      <c r="G7" s="365" t="s">
        <v>1409</v>
      </c>
      <c r="H7" s="366" t="s">
        <v>1412</v>
      </c>
      <c r="I7" s="366" t="s">
        <v>1413</v>
      </c>
      <c r="J7" s="406" t="s">
        <v>1414</v>
      </c>
      <c r="K7" s="367">
        <v>100000</v>
      </c>
    </row>
    <row r="8" spans="1:11" x14ac:dyDescent="0.15">
      <c r="A8" s="361"/>
      <c r="B8" s="362"/>
      <c r="C8" s="363" t="s">
        <v>1409</v>
      </c>
      <c r="D8" s="364" t="s">
        <v>1415</v>
      </c>
      <c r="E8" s="362" t="s">
        <v>1416</v>
      </c>
      <c r="F8" s="362" t="s">
        <v>1411</v>
      </c>
      <c r="G8" s="365" t="s">
        <v>1417</v>
      </c>
      <c r="H8" s="366" t="s">
        <v>1412</v>
      </c>
      <c r="I8" s="366" t="s">
        <v>1418</v>
      </c>
      <c r="J8" s="406" t="s">
        <v>1419</v>
      </c>
      <c r="K8" s="367">
        <v>100000</v>
      </c>
    </row>
    <row r="9" spans="1:11" x14ac:dyDescent="0.15">
      <c r="A9" s="361"/>
      <c r="B9" s="362"/>
      <c r="C9" s="363" t="s">
        <v>1409</v>
      </c>
      <c r="D9" s="364" t="s">
        <v>1420</v>
      </c>
      <c r="E9" s="362" t="s">
        <v>1421</v>
      </c>
      <c r="F9" s="362" t="s">
        <v>1411</v>
      </c>
      <c r="G9" s="365" t="s">
        <v>1409</v>
      </c>
      <c r="H9" s="366" t="s">
        <v>1422</v>
      </c>
      <c r="I9" s="366" t="s">
        <v>1423</v>
      </c>
      <c r="J9" s="406" t="s">
        <v>1424</v>
      </c>
      <c r="K9" s="367">
        <v>50000</v>
      </c>
    </row>
    <row r="10" spans="1:11" x14ac:dyDescent="0.15">
      <c r="A10" s="361"/>
      <c r="B10" s="362"/>
      <c r="C10" s="363" t="s">
        <v>1409</v>
      </c>
      <c r="D10" s="364" t="s">
        <v>1425</v>
      </c>
      <c r="E10" s="362" t="s">
        <v>1410</v>
      </c>
      <c r="F10" s="362" t="s">
        <v>1426</v>
      </c>
      <c r="G10" s="365" t="s">
        <v>1427</v>
      </c>
      <c r="H10" s="366" t="s">
        <v>1412</v>
      </c>
      <c r="I10" s="368">
        <v>40117</v>
      </c>
      <c r="J10" s="407" t="s">
        <v>1428</v>
      </c>
      <c r="K10" s="367">
        <v>100000</v>
      </c>
    </row>
    <row r="11" spans="1:11" x14ac:dyDescent="0.15">
      <c r="A11" s="361"/>
      <c r="B11" s="362"/>
      <c r="C11" s="363" t="s">
        <v>1429</v>
      </c>
      <c r="D11" s="364" t="s">
        <v>1420</v>
      </c>
      <c r="E11" s="362" t="s">
        <v>1416</v>
      </c>
      <c r="F11" s="362" t="s">
        <v>1411</v>
      </c>
      <c r="G11" s="365" t="s">
        <v>1430</v>
      </c>
      <c r="H11" s="366" t="s">
        <v>1412</v>
      </c>
      <c r="I11" s="366" t="s">
        <v>1413</v>
      </c>
      <c r="J11" s="406" t="s">
        <v>1431</v>
      </c>
      <c r="K11" s="367">
        <v>100000</v>
      </c>
    </row>
    <row r="12" spans="1:11" x14ac:dyDescent="0.15">
      <c r="A12" s="361"/>
      <c r="B12" s="362">
        <v>2</v>
      </c>
      <c r="C12" s="363">
        <v>8</v>
      </c>
      <c r="D12" s="364" t="s">
        <v>1432</v>
      </c>
      <c r="E12" s="362" t="s">
        <v>1433</v>
      </c>
      <c r="F12" s="362" t="s">
        <v>1411</v>
      </c>
      <c r="G12" s="365" t="s">
        <v>1434</v>
      </c>
      <c r="H12" s="366" t="s">
        <v>1422</v>
      </c>
      <c r="I12" s="366" t="s">
        <v>1413</v>
      </c>
      <c r="J12" s="406" t="s">
        <v>1414</v>
      </c>
      <c r="K12" s="367">
        <v>50000</v>
      </c>
    </row>
    <row r="13" spans="1:11" x14ac:dyDescent="0.15">
      <c r="A13" s="361"/>
      <c r="B13" s="362"/>
      <c r="C13" s="362"/>
      <c r="D13" s="364"/>
      <c r="E13" s="362"/>
      <c r="F13" s="362"/>
      <c r="G13" s="369"/>
      <c r="H13" s="366"/>
      <c r="I13" s="366"/>
      <c r="J13" s="407"/>
      <c r="K13" s="409"/>
    </row>
    <row r="14" spans="1:11" x14ac:dyDescent="0.15">
      <c r="A14" s="370"/>
      <c r="B14" s="362"/>
      <c r="C14" s="362"/>
      <c r="D14" s="364"/>
      <c r="E14" s="362"/>
      <c r="F14" s="362"/>
      <c r="G14" s="369"/>
      <c r="H14" s="366"/>
      <c r="I14" s="366"/>
      <c r="J14" s="407"/>
      <c r="K14" s="409"/>
    </row>
    <row r="15" spans="1:11" x14ac:dyDescent="0.15">
      <c r="A15" s="361"/>
      <c r="B15" s="362">
        <v>12</v>
      </c>
      <c r="C15" s="362">
        <v>10</v>
      </c>
      <c r="D15" s="364" t="s">
        <v>142</v>
      </c>
      <c r="E15" s="362" t="s">
        <v>1435</v>
      </c>
      <c r="F15" s="362" t="s">
        <v>1436</v>
      </c>
      <c r="G15" s="365" t="s">
        <v>1434</v>
      </c>
      <c r="H15" s="366" t="s">
        <v>1407</v>
      </c>
      <c r="I15" s="368">
        <v>40494</v>
      </c>
      <c r="J15" s="407" t="s">
        <v>1437</v>
      </c>
      <c r="K15" s="367">
        <v>1000000</v>
      </c>
    </row>
    <row r="16" spans="1:11" x14ac:dyDescent="0.15">
      <c r="A16" s="361"/>
      <c r="B16" s="362"/>
      <c r="C16" s="363" t="s">
        <v>1438</v>
      </c>
      <c r="D16" s="364" t="s">
        <v>142</v>
      </c>
      <c r="E16" s="362" t="s">
        <v>1439</v>
      </c>
      <c r="F16" s="362" t="s">
        <v>1440</v>
      </c>
      <c r="G16" s="365" t="s">
        <v>1438</v>
      </c>
      <c r="H16" s="366" t="s">
        <v>1412</v>
      </c>
      <c r="I16" s="366" t="s">
        <v>1423</v>
      </c>
      <c r="J16" s="406" t="s">
        <v>1431</v>
      </c>
      <c r="K16" s="367">
        <v>500000</v>
      </c>
    </row>
    <row r="17" spans="1:11" x14ac:dyDescent="0.15">
      <c r="A17" s="361"/>
      <c r="B17" s="362"/>
      <c r="C17" s="362"/>
      <c r="D17" s="364"/>
      <c r="E17" s="362"/>
      <c r="F17" s="362"/>
      <c r="G17" s="365"/>
      <c r="H17" s="366"/>
      <c r="I17" s="366"/>
      <c r="J17" s="407"/>
      <c r="K17" s="367"/>
    </row>
    <row r="18" spans="1:11" x14ac:dyDescent="0.15">
      <c r="A18" s="371"/>
      <c r="B18" s="372"/>
      <c r="C18" s="372"/>
      <c r="D18" s="373"/>
      <c r="E18" s="372"/>
      <c r="F18" s="372"/>
      <c r="G18" s="374"/>
      <c r="H18" s="375"/>
      <c r="I18" s="375"/>
      <c r="J18" s="408"/>
      <c r="K18" s="377"/>
    </row>
    <row r="19" spans="1:11" x14ac:dyDescent="0.15">
      <c r="A19" s="378"/>
      <c r="B19" s="379"/>
      <c r="C19" s="380"/>
      <c r="D19" s="381"/>
      <c r="E19" s="380"/>
      <c r="F19" s="380"/>
      <c r="G19" s="382"/>
      <c r="H19" s="383"/>
      <c r="I19" s="383"/>
      <c r="J19" s="384"/>
      <c r="K19" s="385">
        <f>SUM(K6:K18)</f>
        <v>2200000</v>
      </c>
    </row>
    <row r="20" spans="1:11" x14ac:dyDescent="0.15">
      <c r="A20" s="386"/>
      <c r="B20" s="387"/>
      <c r="C20" s="387"/>
      <c r="D20" s="388"/>
      <c r="E20" s="387"/>
      <c r="F20" s="387" t="s">
        <v>1441</v>
      </c>
      <c r="G20" s="389"/>
      <c r="H20" s="390"/>
      <c r="I20" s="390"/>
      <c r="J20" s="391"/>
      <c r="K20" s="377"/>
    </row>
    <row r="21" spans="1:11" x14ac:dyDescent="0.15">
      <c r="G21" s="393"/>
      <c r="K21" s="396"/>
    </row>
    <row r="22" spans="1:11" x14ac:dyDescent="0.15">
      <c r="A22" t="s">
        <v>1316</v>
      </c>
      <c r="K22" s="396"/>
    </row>
    <row r="23" spans="1:11" x14ac:dyDescent="0.15">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15">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15">
      <c r="A25" s="361"/>
      <c r="B25" s="362"/>
      <c r="C25" s="362">
        <v>24</v>
      </c>
      <c r="D25" s="364" t="s">
        <v>1036</v>
      </c>
      <c r="E25" s="362" t="s">
        <v>1447</v>
      </c>
      <c r="F25" s="362" t="s">
        <v>1448</v>
      </c>
      <c r="G25" s="365" t="s">
        <v>1449</v>
      </c>
      <c r="H25" s="366" t="s">
        <v>1445</v>
      </c>
      <c r="I25" s="368">
        <v>40678</v>
      </c>
      <c r="J25" s="369" t="s">
        <v>1450</v>
      </c>
      <c r="K25" s="367">
        <v>40000</v>
      </c>
    </row>
    <row r="26" spans="1:11" x14ac:dyDescent="0.15">
      <c r="A26" s="361"/>
      <c r="B26" s="362">
        <v>7</v>
      </c>
      <c r="C26" s="362">
        <v>6</v>
      </c>
      <c r="D26" s="364" t="s">
        <v>1451</v>
      </c>
      <c r="E26" s="362" t="s">
        <v>1452</v>
      </c>
      <c r="F26" s="362" t="s">
        <v>1453</v>
      </c>
      <c r="G26" s="365" t="s">
        <v>1454</v>
      </c>
      <c r="H26" s="366" t="s">
        <v>1455</v>
      </c>
      <c r="I26" s="368">
        <v>40725</v>
      </c>
      <c r="J26" s="369" t="s">
        <v>1456</v>
      </c>
      <c r="K26" s="367">
        <v>300000</v>
      </c>
    </row>
    <row r="27" spans="1:11" x14ac:dyDescent="0.15">
      <c r="A27" s="361"/>
      <c r="B27" s="362"/>
      <c r="C27" s="362"/>
      <c r="D27" s="364"/>
      <c r="E27" s="362"/>
      <c r="F27" s="362"/>
      <c r="G27" s="365"/>
      <c r="H27" s="366"/>
      <c r="I27" s="366"/>
      <c r="J27" s="369"/>
      <c r="K27" s="367"/>
    </row>
    <row r="28" spans="1:11" x14ac:dyDescent="0.15">
      <c r="A28" s="361"/>
      <c r="B28" s="362"/>
      <c r="C28" s="362"/>
      <c r="D28" s="364"/>
      <c r="E28" s="362"/>
      <c r="F28" s="362"/>
      <c r="G28" s="365"/>
      <c r="H28" s="366"/>
      <c r="I28" s="366"/>
      <c r="J28" s="369"/>
      <c r="K28" s="367"/>
    </row>
    <row r="29" spans="1:11" x14ac:dyDescent="0.15">
      <c r="A29" s="361"/>
      <c r="B29" s="362"/>
      <c r="C29" s="362"/>
      <c r="D29" s="364"/>
      <c r="E29" s="362"/>
      <c r="F29" s="362"/>
      <c r="G29" s="365"/>
      <c r="H29" s="366"/>
      <c r="I29" s="366"/>
      <c r="J29" s="369"/>
      <c r="K29" s="367"/>
    </row>
    <row r="30" spans="1:11" x14ac:dyDescent="0.15">
      <c r="A30" s="361"/>
      <c r="B30" s="362"/>
      <c r="C30" s="362"/>
      <c r="D30" s="364"/>
      <c r="E30" s="362"/>
      <c r="F30" s="362"/>
      <c r="G30" s="365"/>
      <c r="H30" s="366"/>
      <c r="I30" s="366"/>
      <c r="J30" s="369"/>
      <c r="K30" s="367"/>
    </row>
    <row r="31" spans="1:11" x14ac:dyDescent="0.15">
      <c r="A31" s="361"/>
      <c r="B31" s="362"/>
      <c r="C31" s="362"/>
      <c r="D31" s="364"/>
      <c r="E31" s="362"/>
      <c r="F31" s="362"/>
      <c r="G31" s="365"/>
      <c r="H31" s="366"/>
      <c r="I31" s="366"/>
      <c r="J31" s="369"/>
      <c r="K31" s="367"/>
    </row>
    <row r="32" spans="1:11" x14ac:dyDescent="0.15">
      <c r="A32" s="361"/>
      <c r="B32" s="362"/>
      <c r="C32" s="362"/>
      <c r="D32" s="364"/>
      <c r="E32" s="362"/>
      <c r="F32" s="362"/>
      <c r="G32" s="365"/>
      <c r="H32" s="366"/>
      <c r="I32" s="366"/>
      <c r="J32" s="369"/>
      <c r="K32" s="367"/>
    </row>
    <row r="33" spans="1:11" x14ac:dyDescent="0.15">
      <c r="A33" s="361"/>
      <c r="B33" s="362"/>
      <c r="C33" s="362"/>
      <c r="D33" s="364"/>
      <c r="E33" s="362"/>
      <c r="F33" s="362"/>
      <c r="G33" s="365"/>
      <c r="H33" s="366"/>
      <c r="I33" s="366"/>
      <c r="J33" s="369"/>
      <c r="K33" s="367"/>
    </row>
    <row r="34" spans="1:11" x14ac:dyDescent="0.15">
      <c r="A34" s="361"/>
      <c r="B34" s="362"/>
      <c r="C34" s="362"/>
      <c r="D34" s="364"/>
      <c r="E34" s="362"/>
      <c r="F34" s="362"/>
      <c r="G34" s="365"/>
      <c r="H34" s="366"/>
      <c r="I34" s="366"/>
      <c r="J34" s="369"/>
      <c r="K34" s="367"/>
    </row>
    <row r="35" spans="1:11" x14ac:dyDescent="0.15">
      <c r="A35" s="361"/>
      <c r="B35" s="362"/>
      <c r="C35" s="362"/>
      <c r="D35" s="364"/>
      <c r="E35" s="362"/>
      <c r="F35" s="362"/>
      <c r="G35" s="365"/>
      <c r="H35" s="366"/>
      <c r="I35" s="366"/>
      <c r="J35" s="369"/>
      <c r="K35" s="367"/>
    </row>
    <row r="36" spans="1:11" x14ac:dyDescent="0.15">
      <c r="A36" s="361"/>
      <c r="B36" s="362"/>
      <c r="C36" s="362"/>
      <c r="D36" s="364"/>
      <c r="E36" s="362"/>
      <c r="F36" s="362"/>
      <c r="G36" s="365"/>
      <c r="H36" s="366"/>
      <c r="I36" s="366"/>
      <c r="J36" s="369"/>
      <c r="K36" s="367"/>
    </row>
    <row r="37" spans="1:11" x14ac:dyDescent="0.15">
      <c r="A37" s="371"/>
      <c r="B37" s="372"/>
      <c r="C37" s="372"/>
      <c r="D37" s="373"/>
      <c r="E37" s="372"/>
      <c r="F37" s="372"/>
      <c r="G37" s="374"/>
      <c r="H37" s="375"/>
      <c r="I37" s="375"/>
      <c r="J37" s="376"/>
      <c r="K37" s="377"/>
    </row>
    <row r="38" spans="1:11" x14ac:dyDescent="0.15">
      <c r="A38" s="378"/>
      <c r="B38" s="379"/>
      <c r="C38" s="380"/>
      <c r="D38" s="381"/>
      <c r="E38" s="380"/>
      <c r="F38" s="380"/>
      <c r="G38" s="382"/>
      <c r="H38" s="383"/>
      <c r="I38" s="383"/>
      <c r="J38" s="384"/>
      <c r="K38" s="385">
        <f>SUM(K24:K37)</f>
        <v>390000</v>
      </c>
    </row>
    <row r="39" spans="1:11" x14ac:dyDescent="0.15">
      <c r="A39" s="386"/>
      <c r="B39" s="387"/>
      <c r="C39" s="387"/>
      <c r="D39" s="388"/>
      <c r="E39" s="387"/>
      <c r="F39" s="387"/>
      <c r="G39" s="389"/>
      <c r="H39" s="390"/>
      <c r="I39" s="390"/>
      <c r="J39" s="391"/>
      <c r="K39" s="377"/>
    </row>
    <row r="40" spans="1:11" x14ac:dyDescent="0.15">
      <c r="A40" t="s">
        <v>1225</v>
      </c>
      <c r="K40" s="396"/>
    </row>
    <row r="41" spans="1:11" x14ac:dyDescent="0.15">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15">
      <c r="A42" s="397">
        <v>24</v>
      </c>
      <c r="B42" s="355">
        <v>10</v>
      </c>
      <c r="C42" s="355">
        <v>22</v>
      </c>
      <c r="D42" s="364" t="s">
        <v>1415</v>
      </c>
      <c r="E42" s="398" t="s">
        <v>1421</v>
      </c>
      <c r="F42" s="398" t="s">
        <v>1457</v>
      </c>
      <c r="G42" s="399" t="s">
        <v>1454</v>
      </c>
      <c r="H42" s="400" t="s">
        <v>1445</v>
      </c>
      <c r="I42" s="401"/>
      <c r="J42" s="402"/>
      <c r="K42" s="403">
        <v>80000</v>
      </c>
    </row>
    <row r="43" spans="1:11" x14ac:dyDescent="0.15">
      <c r="A43" s="361"/>
      <c r="B43" s="362">
        <v>12</v>
      </c>
      <c r="C43" s="363">
        <v>1</v>
      </c>
      <c r="D43" s="364" t="s">
        <v>1036</v>
      </c>
      <c r="E43" s="362" t="s">
        <v>1458</v>
      </c>
      <c r="F43" s="362" t="s">
        <v>1459</v>
      </c>
      <c r="G43" s="365"/>
      <c r="H43" s="366" t="s">
        <v>1455</v>
      </c>
      <c r="I43" s="366" t="s">
        <v>1460</v>
      </c>
      <c r="J43" s="362" t="s">
        <v>1461</v>
      </c>
      <c r="K43" s="367">
        <v>200000</v>
      </c>
    </row>
    <row r="44" spans="1:11" x14ac:dyDescent="0.15">
      <c r="A44" s="361"/>
      <c r="B44" s="363" t="s">
        <v>1462</v>
      </c>
      <c r="C44" s="363" t="s">
        <v>1462</v>
      </c>
      <c r="D44" s="364" t="s">
        <v>1462</v>
      </c>
      <c r="E44" s="362" t="s">
        <v>1463</v>
      </c>
      <c r="F44" s="362" t="s">
        <v>1419</v>
      </c>
      <c r="G44" s="365"/>
      <c r="H44" s="366" t="s">
        <v>1464</v>
      </c>
      <c r="I44" s="362" t="s">
        <v>1465</v>
      </c>
      <c r="J44" s="362" t="s">
        <v>1419</v>
      </c>
      <c r="K44" s="367">
        <v>100000</v>
      </c>
    </row>
    <row r="45" spans="1:11" x14ac:dyDescent="0.15">
      <c r="A45" s="361"/>
      <c r="B45" s="363" t="s">
        <v>1462</v>
      </c>
      <c r="C45" s="363" t="s">
        <v>1462</v>
      </c>
      <c r="D45" s="364" t="s">
        <v>1462</v>
      </c>
      <c r="E45" s="362" t="s">
        <v>1466</v>
      </c>
      <c r="F45" s="362" t="s">
        <v>1419</v>
      </c>
      <c r="G45" s="365"/>
      <c r="H45" s="366" t="s">
        <v>1445</v>
      </c>
      <c r="I45" s="362" t="s">
        <v>1419</v>
      </c>
      <c r="J45" s="362" t="s">
        <v>1467</v>
      </c>
      <c r="K45" s="367">
        <v>50000</v>
      </c>
    </row>
    <row r="46" spans="1:11" x14ac:dyDescent="0.15">
      <c r="A46" s="361"/>
      <c r="B46" s="363" t="s">
        <v>1462</v>
      </c>
      <c r="C46" s="363" t="s">
        <v>1462</v>
      </c>
      <c r="D46" s="364" t="s">
        <v>1462</v>
      </c>
      <c r="E46" s="362" t="s">
        <v>1468</v>
      </c>
      <c r="F46" s="362" t="s">
        <v>1431</v>
      </c>
      <c r="G46" s="365"/>
      <c r="H46" s="366" t="s">
        <v>1445</v>
      </c>
      <c r="I46" s="362" t="s">
        <v>1465</v>
      </c>
      <c r="J46" s="362" t="s">
        <v>1419</v>
      </c>
      <c r="K46" s="367">
        <v>50000</v>
      </c>
    </row>
    <row r="47" spans="1:11" x14ac:dyDescent="0.15">
      <c r="A47" s="361"/>
      <c r="B47" s="362"/>
      <c r="C47" s="363"/>
      <c r="D47" s="364"/>
      <c r="E47" s="362"/>
      <c r="F47" s="362"/>
      <c r="G47" s="365"/>
      <c r="H47" s="366"/>
      <c r="I47" s="366"/>
      <c r="J47" s="362"/>
      <c r="K47" s="367"/>
    </row>
    <row r="48" spans="1:11" x14ac:dyDescent="0.15">
      <c r="A48" s="361"/>
      <c r="B48" s="362"/>
      <c r="C48" s="362"/>
      <c r="D48" s="364"/>
      <c r="E48" s="362"/>
      <c r="F48" s="362"/>
      <c r="G48" s="365"/>
      <c r="H48" s="366"/>
      <c r="I48" s="366"/>
      <c r="J48" s="369"/>
      <c r="K48" s="367"/>
    </row>
    <row r="49" spans="1:11" x14ac:dyDescent="0.15">
      <c r="A49" s="361"/>
      <c r="B49" s="362"/>
      <c r="C49" s="362"/>
      <c r="D49" s="364"/>
      <c r="E49" s="362"/>
      <c r="F49" s="362"/>
      <c r="G49" s="365"/>
      <c r="H49" s="366"/>
      <c r="I49" s="366"/>
      <c r="J49" s="369"/>
      <c r="K49" s="367"/>
    </row>
    <row r="50" spans="1:11" x14ac:dyDescent="0.15">
      <c r="A50" s="361"/>
      <c r="B50" s="362"/>
      <c r="C50" s="362"/>
      <c r="D50" s="364"/>
      <c r="E50" s="362"/>
      <c r="F50" s="362"/>
      <c r="G50" s="365"/>
      <c r="H50" s="366"/>
      <c r="I50" s="366"/>
      <c r="J50" s="369"/>
      <c r="K50" s="367"/>
    </row>
    <row r="51" spans="1:11" x14ac:dyDescent="0.15">
      <c r="A51" s="361"/>
      <c r="B51" s="362"/>
      <c r="C51" s="362"/>
      <c r="D51" s="364"/>
      <c r="E51" s="362"/>
      <c r="F51" s="362"/>
      <c r="G51" s="365"/>
      <c r="H51" s="366"/>
      <c r="I51" s="366"/>
      <c r="J51" s="369"/>
      <c r="K51" s="367"/>
    </row>
    <row r="52" spans="1:11" x14ac:dyDescent="0.15">
      <c r="A52" s="361"/>
      <c r="B52" s="362"/>
      <c r="C52" s="362"/>
      <c r="D52" s="364"/>
      <c r="E52" s="362"/>
      <c r="F52" s="362"/>
      <c r="G52" s="365"/>
      <c r="H52" s="366"/>
      <c r="I52" s="366"/>
      <c r="J52" s="369"/>
      <c r="K52" s="367"/>
    </row>
    <row r="53" spans="1:11" x14ac:dyDescent="0.15">
      <c r="A53" s="361"/>
      <c r="B53" s="362"/>
      <c r="C53" s="362"/>
      <c r="D53" s="364"/>
      <c r="E53" s="362"/>
      <c r="F53" s="362"/>
      <c r="G53" s="365"/>
      <c r="H53" s="366"/>
      <c r="I53" s="366"/>
      <c r="J53" s="369"/>
      <c r="K53" s="367"/>
    </row>
    <row r="54" spans="1:11" x14ac:dyDescent="0.15">
      <c r="A54" s="361"/>
      <c r="B54" s="362"/>
      <c r="C54" s="362"/>
      <c r="D54" s="364"/>
      <c r="E54" s="362"/>
      <c r="F54" s="362"/>
      <c r="G54" s="365"/>
      <c r="H54" s="366"/>
      <c r="I54" s="366"/>
      <c r="J54" s="369"/>
      <c r="K54" s="367"/>
    </row>
    <row r="55" spans="1:11" x14ac:dyDescent="0.15">
      <c r="A55" s="361"/>
      <c r="B55" s="362"/>
      <c r="C55" s="362"/>
      <c r="D55" s="364"/>
      <c r="E55" s="362"/>
      <c r="F55" s="362"/>
      <c r="G55" s="365"/>
      <c r="H55" s="366"/>
      <c r="I55" s="366"/>
      <c r="J55" s="369"/>
      <c r="K55" s="367"/>
    </row>
    <row r="56" spans="1:11" x14ac:dyDescent="0.15">
      <c r="A56" s="361"/>
      <c r="B56" s="362"/>
      <c r="C56" s="362"/>
      <c r="D56" s="364"/>
      <c r="E56" s="362"/>
      <c r="F56" s="362"/>
      <c r="G56" s="365"/>
      <c r="H56" s="366"/>
      <c r="I56" s="366"/>
      <c r="J56" s="369"/>
      <c r="K56" s="367"/>
    </row>
    <row r="57" spans="1:11" x14ac:dyDescent="0.15">
      <c r="A57" s="361"/>
      <c r="B57" s="362"/>
      <c r="C57" s="362"/>
      <c r="D57" s="364"/>
      <c r="E57" s="362"/>
      <c r="F57" s="362"/>
      <c r="G57" s="365"/>
      <c r="H57" s="366"/>
      <c r="I57" s="366"/>
      <c r="J57" s="369"/>
      <c r="K57" s="367"/>
    </row>
    <row r="58" spans="1:11" x14ac:dyDescent="0.15">
      <c r="A58" s="361"/>
      <c r="B58" s="362"/>
      <c r="C58" s="362"/>
      <c r="D58" s="364"/>
      <c r="E58" s="362"/>
      <c r="F58" s="362"/>
      <c r="G58" s="365"/>
      <c r="H58" s="366"/>
      <c r="I58" s="366"/>
      <c r="J58" s="369"/>
      <c r="K58" s="367"/>
    </row>
    <row r="59" spans="1:11" x14ac:dyDescent="0.15">
      <c r="A59" s="371"/>
      <c r="B59" s="372"/>
      <c r="C59" s="372"/>
      <c r="D59" s="373"/>
      <c r="E59" s="372"/>
      <c r="F59" s="372"/>
      <c r="G59" s="374"/>
      <c r="H59" s="375"/>
      <c r="I59" s="375"/>
      <c r="J59" s="376"/>
      <c r="K59" s="377"/>
    </row>
    <row r="60" spans="1:11" x14ac:dyDescent="0.15">
      <c r="A60" s="378"/>
      <c r="B60" s="379"/>
      <c r="C60" s="380"/>
      <c r="D60" s="381"/>
      <c r="E60" s="380"/>
      <c r="F60" s="380"/>
      <c r="G60" s="382"/>
      <c r="H60" s="383"/>
      <c r="I60" s="383"/>
      <c r="J60" s="384"/>
      <c r="K60" s="385">
        <f>SUM(K42:K59)</f>
        <v>480000</v>
      </c>
    </row>
    <row r="61" spans="1:11" x14ac:dyDescent="0.15">
      <c r="A61" s="386"/>
      <c r="B61" s="387"/>
      <c r="C61" s="387"/>
      <c r="D61" s="388"/>
      <c r="E61" s="387"/>
      <c r="F61" s="387"/>
      <c r="G61" s="389"/>
      <c r="H61" s="390"/>
      <c r="I61" s="390"/>
      <c r="J61" s="391"/>
      <c r="K61" s="377"/>
    </row>
    <row r="62" spans="1:11" x14ac:dyDescent="0.15">
      <c r="A62" t="s">
        <v>1138</v>
      </c>
      <c r="K62" s="396"/>
    </row>
    <row r="63" spans="1:11" x14ac:dyDescent="0.15">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15">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15">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15">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15">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15">
      <c r="A68" s="361"/>
      <c r="B68" s="362"/>
      <c r="C68" s="363"/>
      <c r="D68" s="364"/>
      <c r="E68" s="362"/>
      <c r="F68" s="362"/>
      <c r="G68" s="365"/>
      <c r="H68" s="366"/>
      <c r="I68" s="362"/>
      <c r="J68" s="362"/>
      <c r="K68" s="367"/>
    </row>
    <row r="69" spans="1:11" x14ac:dyDescent="0.15">
      <c r="A69" s="361"/>
      <c r="B69" s="362"/>
      <c r="C69" s="363"/>
      <c r="D69" s="364"/>
      <c r="E69" s="362"/>
      <c r="F69" s="362"/>
      <c r="G69" s="365"/>
      <c r="H69" s="366"/>
      <c r="I69" s="366"/>
      <c r="J69" s="362"/>
      <c r="K69" s="367"/>
    </row>
    <row r="70" spans="1:11" x14ac:dyDescent="0.15">
      <c r="A70" s="361"/>
      <c r="B70" s="362"/>
      <c r="C70" s="362"/>
      <c r="D70" s="364"/>
      <c r="E70" s="362"/>
      <c r="F70" s="362"/>
      <c r="G70" s="365"/>
      <c r="H70" s="366"/>
      <c r="I70" s="366"/>
      <c r="J70" s="369"/>
      <c r="K70" s="367"/>
    </row>
    <row r="71" spans="1:11" x14ac:dyDescent="0.15">
      <c r="A71" s="361"/>
      <c r="B71" s="362"/>
      <c r="C71" s="362"/>
      <c r="D71" s="364"/>
      <c r="E71" s="362"/>
      <c r="F71" s="362"/>
      <c r="G71" s="365"/>
      <c r="H71" s="366"/>
      <c r="I71" s="366"/>
      <c r="J71" s="369"/>
      <c r="K71" s="367"/>
    </row>
    <row r="72" spans="1:11" x14ac:dyDescent="0.15">
      <c r="A72" s="361"/>
      <c r="B72" s="362"/>
      <c r="C72" s="362"/>
      <c r="D72" s="364"/>
      <c r="E72" s="362"/>
      <c r="F72" s="362"/>
      <c r="G72" s="365"/>
      <c r="H72" s="366"/>
      <c r="I72" s="366"/>
      <c r="J72" s="369"/>
      <c r="K72" s="367"/>
    </row>
    <row r="73" spans="1:11" x14ac:dyDescent="0.15">
      <c r="A73" s="361"/>
      <c r="B73" s="362"/>
      <c r="C73" s="362"/>
      <c r="D73" s="364"/>
      <c r="E73" s="362"/>
      <c r="F73" s="362"/>
      <c r="G73" s="365"/>
      <c r="H73" s="366"/>
      <c r="I73" s="366"/>
      <c r="J73" s="369"/>
      <c r="K73" s="367"/>
    </row>
    <row r="74" spans="1:11" x14ac:dyDescent="0.15">
      <c r="A74" s="361"/>
      <c r="B74" s="362"/>
      <c r="C74" s="362"/>
      <c r="D74" s="364"/>
      <c r="E74" s="362"/>
      <c r="F74" s="362"/>
      <c r="G74" s="365"/>
      <c r="H74" s="366"/>
      <c r="I74" s="366"/>
      <c r="J74" s="369"/>
      <c r="K74" s="367"/>
    </row>
    <row r="75" spans="1:11" x14ac:dyDescent="0.15">
      <c r="A75" s="361"/>
      <c r="B75" s="362"/>
      <c r="C75" s="362"/>
      <c r="D75" s="364"/>
      <c r="E75" s="362"/>
      <c r="F75" s="362"/>
      <c r="G75" s="365"/>
      <c r="H75" s="366"/>
      <c r="I75" s="366"/>
      <c r="J75" s="369"/>
      <c r="K75" s="367"/>
    </row>
    <row r="76" spans="1:11" x14ac:dyDescent="0.15">
      <c r="A76" s="361"/>
      <c r="B76" s="362"/>
      <c r="C76" s="362"/>
      <c r="D76" s="364"/>
      <c r="E76" s="362"/>
      <c r="F76" s="362"/>
      <c r="G76" s="365"/>
      <c r="H76" s="366"/>
      <c r="I76" s="366"/>
      <c r="J76" s="369"/>
      <c r="K76" s="367"/>
    </row>
    <row r="77" spans="1:11" x14ac:dyDescent="0.15">
      <c r="A77" s="361"/>
      <c r="B77" s="362"/>
      <c r="C77" s="362"/>
      <c r="D77" s="364"/>
      <c r="E77" s="362"/>
      <c r="F77" s="362"/>
      <c r="G77" s="365"/>
      <c r="H77" s="366"/>
      <c r="I77" s="366"/>
      <c r="J77" s="369"/>
      <c r="K77" s="367"/>
    </row>
    <row r="78" spans="1:11" x14ac:dyDescent="0.15">
      <c r="A78" s="361"/>
      <c r="B78" s="362"/>
      <c r="C78" s="362"/>
      <c r="D78" s="364"/>
      <c r="E78" s="362"/>
      <c r="F78" s="362"/>
      <c r="G78" s="365"/>
      <c r="H78" s="366"/>
      <c r="I78" s="366"/>
      <c r="J78" s="369"/>
      <c r="K78" s="367"/>
    </row>
    <row r="79" spans="1:11" x14ac:dyDescent="0.15">
      <c r="A79" s="361"/>
      <c r="B79" s="362"/>
      <c r="C79" s="362"/>
      <c r="D79" s="364"/>
      <c r="E79" s="362"/>
      <c r="F79" s="362"/>
      <c r="G79" s="365"/>
      <c r="H79" s="366"/>
      <c r="I79" s="366"/>
      <c r="J79" s="369"/>
      <c r="K79" s="367"/>
    </row>
    <row r="80" spans="1:11" x14ac:dyDescent="0.15">
      <c r="A80" s="361"/>
      <c r="B80" s="362"/>
      <c r="C80" s="362"/>
      <c r="D80" s="364"/>
      <c r="E80" s="362"/>
      <c r="F80" s="362"/>
      <c r="G80" s="365"/>
      <c r="H80" s="366"/>
      <c r="I80" s="366"/>
      <c r="J80" s="369"/>
      <c r="K80" s="367"/>
    </row>
    <row r="81" spans="1:11" x14ac:dyDescent="0.15">
      <c r="A81" s="371"/>
      <c r="B81" s="372"/>
      <c r="C81" s="372"/>
      <c r="D81" s="373"/>
      <c r="E81" s="372"/>
      <c r="F81" s="372"/>
      <c r="G81" s="374"/>
      <c r="H81" s="375"/>
      <c r="I81" s="375"/>
      <c r="J81" s="376"/>
      <c r="K81" s="377"/>
    </row>
    <row r="82" spans="1:11" x14ac:dyDescent="0.15">
      <c r="A82" s="378"/>
      <c r="B82" s="379"/>
      <c r="C82" s="380"/>
      <c r="D82" s="381"/>
      <c r="E82" s="380"/>
      <c r="F82" s="380"/>
      <c r="G82" s="382"/>
      <c r="H82" s="383"/>
      <c r="I82" s="383"/>
      <c r="J82" s="384"/>
      <c r="K82" s="385">
        <f>SUM(K64:K81)</f>
        <v>400000</v>
      </c>
    </row>
    <row r="83" spans="1:11" x14ac:dyDescent="0.15">
      <c r="A83" s="386"/>
      <c r="B83" s="387"/>
      <c r="C83" s="387"/>
      <c r="D83" s="388"/>
      <c r="E83" s="387"/>
      <c r="F83" s="387"/>
      <c r="G83" s="389"/>
      <c r="H83" s="390"/>
      <c r="I83" s="390"/>
      <c r="J83" s="391"/>
      <c r="K83" s="377"/>
    </row>
    <row r="84" spans="1:11" x14ac:dyDescent="0.15">
      <c r="A84" t="s">
        <v>1026</v>
      </c>
      <c r="K84" s="396"/>
    </row>
    <row r="85" spans="1:11" x14ac:dyDescent="0.15">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15">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15">
      <c r="A87" s="361"/>
      <c r="B87" s="362"/>
      <c r="C87" s="363"/>
      <c r="D87" s="364"/>
      <c r="E87" s="362"/>
      <c r="F87" s="362"/>
      <c r="G87" s="365"/>
      <c r="H87" s="366"/>
      <c r="I87" s="362"/>
      <c r="J87" s="362"/>
      <c r="K87" s="367"/>
    </row>
    <row r="88" spans="1:11" x14ac:dyDescent="0.15">
      <c r="A88" s="361"/>
      <c r="B88" s="362"/>
      <c r="C88" s="363"/>
      <c r="D88" s="364"/>
      <c r="E88" s="362"/>
      <c r="F88" s="362"/>
      <c r="G88" s="365"/>
      <c r="H88" s="366"/>
      <c r="I88" s="362"/>
      <c r="J88" s="362"/>
      <c r="K88" s="367"/>
    </row>
    <row r="89" spans="1:11" x14ac:dyDescent="0.15">
      <c r="A89" s="361"/>
      <c r="B89" s="362"/>
      <c r="C89" s="363"/>
      <c r="D89" s="364"/>
      <c r="E89" s="362"/>
      <c r="F89" s="362"/>
      <c r="G89" s="365"/>
      <c r="H89" s="366"/>
      <c r="I89" s="362"/>
      <c r="J89" s="362"/>
      <c r="K89" s="367"/>
    </row>
    <row r="90" spans="1:11" x14ac:dyDescent="0.15">
      <c r="A90" s="361"/>
      <c r="B90" s="362"/>
      <c r="C90" s="363"/>
      <c r="D90" s="364"/>
      <c r="E90" s="362"/>
      <c r="F90" s="362"/>
      <c r="G90" s="365"/>
      <c r="H90" s="366"/>
      <c r="I90" s="362"/>
      <c r="J90" s="362"/>
      <c r="K90" s="367"/>
    </row>
    <row r="91" spans="1:11" x14ac:dyDescent="0.15">
      <c r="A91" s="361"/>
      <c r="B91" s="362"/>
      <c r="C91" s="363"/>
      <c r="D91" s="364"/>
      <c r="E91" s="362"/>
      <c r="F91" s="362"/>
      <c r="G91" s="365"/>
      <c r="H91" s="366"/>
      <c r="I91" s="366"/>
      <c r="J91" s="362"/>
      <c r="K91" s="367"/>
    </row>
    <row r="92" spans="1:11" x14ac:dyDescent="0.15">
      <c r="A92" s="361"/>
      <c r="B92" s="362"/>
      <c r="C92" s="362"/>
      <c r="D92" s="364"/>
      <c r="E92" s="362"/>
      <c r="F92" s="362"/>
      <c r="G92" s="365"/>
      <c r="H92" s="366"/>
      <c r="I92" s="366"/>
      <c r="J92" s="369"/>
      <c r="K92" s="367"/>
    </row>
    <row r="93" spans="1:11" x14ac:dyDescent="0.15">
      <c r="A93" s="361"/>
      <c r="B93" s="362"/>
      <c r="C93" s="362"/>
      <c r="D93" s="364"/>
      <c r="E93" s="362"/>
      <c r="F93" s="362"/>
      <c r="G93" s="365"/>
      <c r="H93" s="366"/>
      <c r="I93" s="366"/>
      <c r="J93" s="369"/>
      <c r="K93" s="367"/>
    </row>
    <row r="94" spans="1:11" x14ac:dyDescent="0.15">
      <c r="A94" s="361"/>
      <c r="B94" s="362"/>
      <c r="C94" s="362"/>
      <c r="D94" s="364"/>
      <c r="E94" s="362"/>
      <c r="F94" s="362"/>
      <c r="G94" s="365"/>
      <c r="H94" s="366"/>
      <c r="I94" s="366"/>
      <c r="J94" s="369"/>
      <c r="K94" s="367"/>
    </row>
    <row r="95" spans="1:11" x14ac:dyDescent="0.15">
      <c r="A95" s="361"/>
      <c r="B95" s="362"/>
      <c r="C95" s="362"/>
      <c r="D95" s="364"/>
      <c r="E95" s="362"/>
      <c r="F95" s="362"/>
      <c r="G95" s="365"/>
      <c r="H95" s="366"/>
      <c r="I95" s="366"/>
      <c r="J95" s="369"/>
      <c r="K95" s="367"/>
    </row>
    <row r="96" spans="1:11" x14ac:dyDescent="0.15">
      <c r="A96" s="361"/>
      <c r="B96" s="362"/>
      <c r="C96" s="362"/>
      <c r="D96" s="364"/>
      <c r="E96" s="362"/>
      <c r="F96" s="362"/>
      <c r="G96" s="365"/>
      <c r="H96" s="366"/>
      <c r="I96" s="366"/>
      <c r="J96" s="369"/>
      <c r="K96" s="367"/>
    </row>
    <row r="97" spans="1:11" x14ac:dyDescent="0.15">
      <c r="A97" s="361"/>
      <c r="B97" s="362"/>
      <c r="C97" s="362"/>
      <c r="D97" s="364"/>
      <c r="E97" s="362"/>
      <c r="F97" s="362"/>
      <c r="G97" s="365"/>
      <c r="H97" s="366"/>
      <c r="I97" s="366"/>
      <c r="J97" s="369"/>
      <c r="K97" s="367"/>
    </row>
    <row r="98" spans="1:11" x14ac:dyDescent="0.15">
      <c r="A98" s="361"/>
      <c r="B98" s="362"/>
      <c r="C98" s="362"/>
      <c r="D98" s="364"/>
      <c r="E98" s="362"/>
      <c r="F98" s="362"/>
      <c r="G98" s="365"/>
      <c r="H98" s="366"/>
      <c r="I98" s="366"/>
      <c r="J98" s="369"/>
      <c r="K98" s="367"/>
    </row>
    <row r="99" spans="1:11" x14ac:dyDescent="0.15">
      <c r="A99" s="361"/>
      <c r="B99" s="362"/>
      <c r="C99" s="362"/>
      <c r="D99" s="364"/>
      <c r="E99" s="362"/>
      <c r="F99" s="362"/>
      <c r="G99" s="365"/>
      <c r="H99" s="366"/>
      <c r="I99" s="366"/>
      <c r="J99" s="369"/>
      <c r="K99" s="367"/>
    </row>
    <row r="100" spans="1:11" x14ac:dyDescent="0.15">
      <c r="A100" s="361"/>
      <c r="B100" s="362"/>
      <c r="C100" s="362"/>
      <c r="D100" s="364"/>
      <c r="E100" s="362"/>
      <c r="F100" s="362"/>
      <c r="G100" s="365"/>
      <c r="H100" s="366"/>
      <c r="I100" s="366"/>
      <c r="J100" s="369"/>
      <c r="K100" s="367"/>
    </row>
    <row r="101" spans="1:11" x14ac:dyDescent="0.15">
      <c r="A101" s="361"/>
      <c r="B101" s="362"/>
      <c r="C101" s="362"/>
      <c r="D101" s="364"/>
      <c r="E101" s="362"/>
      <c r="F101" s="362"/>
      <c r="G101" s="365"/>
      <c r="H101" s="366"/>
      <c r="I101" s="366"/>
      <c r="J101" s="369"/>
      <c r="K101" s="367"/>
    </row>
    <row r="102" spans="1:11" x14ac:dyDescent="0.15">
      <c r="A102" s="361"/>
      <c r="B102" s="362"/>
      <c r="C102" s="362"/>
      <c r="D102" s="364"/>
      <c r="E102" s="362"/>
      <c r="F102" s="362"/>
      <c r="G102" s="365"/>
      <c r="H102" s="366"/>
      <c r="I102" s="366"/>
      <c r="J102" s="369"/>
      <c r="K102" s="367"/>
    </row>
    <row r="103" spans="1:11" x14ac:dyDescent="0.15">
      <c r="A103" s="371"/>
      <c r="B103" s="372"/>
      <c r="C103" s="372"/>
      <c r="D103" s="373"/>
      <c r="E103" s="372"/>
      <c r="F103" s="372"/>
      <c r="G103" s="374"/>
      <c r="H103" s="375"/>
      <c r="I103" s="375"/>
      <c r="J103" s="376"/>
      <c r="K103" s="377"/>
    </row>
    <row r="104" spans="1:11" x14ac:dyDescent="0.15">
      <c r="A104" s="378"/>
      <c r="B104" s="379"/>
      <c r="C104" s="380"/>
      <c r="D104" s="381"/>
      <c r="E104" s="380"/>
      <c r="F104" s="380"/>
      <c r="G104" s="382"/>
      <c r="H104" s="383"/>
      <c r="I104" s="383"/>
      <c r="J104" s="384"/>
      <c r="K104" s="385">
        <f>SUM(K86:K103)</f>
        <v>100000</v>
      </c>
    </row>
    <row r="105" spans="1:11" x14ac:dyDescent="0.15">
      <c r="A105" s="386"/>
      <c r="B105" s="387"/>
      <c r="C105" s="387"/>
      <c r="D105" s="388"/>
      <c r="E105" s="387"/>
      <c r="F105" s="387"/>
      <c r="G105" s="389"/>
      <c r="H105" s="390"/>
      <c r="I105" s="390"/>
      <c r="J105" s="391"/>
      <c r="K105" s="377"/>
    </row>
    <row r="108" spans="1:11" x14ac:dyDescent="0.15">
      <c r="A108" t="s">
        <v>898</v>
      </c>
      <c r="K108" s="396"/>
    </row>
    <row r="109" spans="1:11" x14ac:dyDescent="0.15">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15">
      <c r="A110" s="397">
        <v>27</v>
      </c>
      <c r="B110" s="355"/>
      <c r="C110" s="355"/>
      <c r="D110" s="364"/>
      <c r="E110" s="362"/>
      <c r="F110" s="362"/>
      <c r="G110" s="365"/>
      <c r="H110" s="400"/>
      <c r="I110" s="404"/>
      <c r="J110" s="402"/>
      <c r="K110" s="403"/>
    </row>
    <row r="111" spans="1:11" x14ac:dyDescent="0.15">
      <c r="A111" s="361"/>
      <c r="B111" s="362"/>
      <c r="C111" s="363"/>
      <c r="D111" s="364"/>
      <c r="E111" s="362"/>
      <c r="F111" s="362"/>
      <c r="G111" s="365"/>
      <c r="H111" s="366"/>
      <c r="I111" s="362"/>
      <c r="J111" s="362"/>
      <c r="K111" s="367"/>
    </row>
    <row r="112" spans="1:11" x14ac:dyDescent="0.15">
      <c r="A112" s="361"/>
      <c r="B112" s="362"/>
      <c r="C112" s="363"/>
      <c r="D112" s="364"/>
      <c r="E112" s="362"/>
      <c r="F112" s="362"/>
      <c r="G112" s="365"/>
      <c r="H112" s="366"/>
      <c r="I112" s="362"/>
      <c r="J112" s="362"/>
      <c r="K112" s="367"/>
    </row>
    <row r="113" spans="1:11" x14ac:dyDescent="0.15">
      <c r="A113" s="361"/>
      <c r="B113" s="362"/>
      <c r="C113" s="363"/>
      <c r="D113" s="364"/>
      <c r="E113" s="362"/>
      <c r="F113" s="362"/>
      <c r="G113" s="365"/>
      <c r="H113" s="366"/>
      <c r="I113" s="362"/>
      <c r="J113" s="362"/>
      <c r="K113" s="367"/>
    </row>
    <row r="114" spans="1:11" x14ac:dyDescent="0.15">
      <c r="A114" s="361"/>
      <c r="B114" s="362"/>
      <c r="C114" s="363"/>
      <c r="D114" s="364"/>
      <c r="E114" s="362"/>
      <c r="F114" s="362"/>
      <c r="G114" s="365"/>
      <c r="H114" s="366"/>
      <c r="I114" s="362"/>
      <c r="J114" s="362"/>
      <c r="K114" s="367"/>
    </row>
    <row r="115" spans="1:11" x14ac:dyDescent="0.15">
      <c r="A115" s="361"/>
      <c r="B115" s="362"/>
      <c r="C115" s="363"/>
      <c r="D115" s="364"/>
      <c r="E115" s="362"/>
      <c r="F115" s="362"/>
      <c r="G115" s="365"/>
      <c r="H115" s="366"/>
      <c r="I115" s="366"/>
      <c r="J115" s="362"/>
      <c r="K115" s="367"/>
    </row>
    <row r="116" spans="1:11" x14ac:dyDescent="0.15">
      <c r="A116" s="361"/>
      <c r="B116" s="362"/>
      <c r="C116" s="362"/>
      <c r="D116" s="364"/>
      <c r="E116" s="362"/>
      <c r="F116" s="362"/>
      <c r="G116" s="365"/>
      <c r="H116" s="366"/>
      <c r="I116" s="366"/>
      <c r="J116" s="369"/>
      <c r="K116" s="367"/>
    </row>
    <row r="117" spans="1:11" x14ac:dyDescent="0.15">
      <c r="A117" s="361"/>
      <c r="B117" s="362"/>
      <c r="C117" s="362"/>
      <c r="D117" s="364"/>
      <c r="E117" s="362"/>
      <c r="F117" s="362"/>
      <c r="G117" s="365"/>
      <c r="H117" s="366"/>
      <c r="I117" s="366"/>
      <c r="J117" s="369"/>
      <c r="K117" s="367"/>
    </row>
    <row r="118" spans="1:11" x14ac:dyDescent="0.15">
      <c r="A118" s="361"/>
      <c r="B118" s="362"/>
      <c r="C118" s="362"/>
      <c r="D118" s="364"/>
      <c r="E118" s="362"/>
      <c r="F118" s="362"/>
      <c r="G118" s="365"/>
      <c r="H118" s="366"/>
      <c r="I118" s="366"/>
      <c r="J118" s="369"/>
      <c r="K118" s="367"/>
    </row>
    <row r="119" spans="1:11" x14ac:dyDescent="0.15">
      <c r="A119" s="361"/>
      <c r="B119" s="362"/>
      <c r="C119" s="362"/>
      <c r="D119" s="364"/>
      <c r="E119" s="362"/>
      <c r="F119" s="362"/>
      <c r="G119" s="365"/>
      <c r="H119" s="366"/>
      <c r="I119" s="366"/>
      <c r="J119" s="369"/>
      <c r="K119" s="367"/>
    </row>
    <row r="120" spans="1:11" x14ac:dyDescent="0.15">
      <c r="A120" s="361"/>
      <c r="B120" s="362"/>
      <c r="C120" s="362"/>
      <c r="D120" s="364"/>
      <c r="E120" s="362"/>
      <c r="F120" s="362"/>
      <c r="G120" s="365"/>
      <c r="H120" s="366"/>
      <c r="I120" s="366"/>
      <c r="J120" s="369"/>
      <c r="K120" s="367"/>
    </row>
    <row r="121" spans="1:11" x14ac:dyDescent="0.15">
      <c r="A121" s="361"/>
      <c r="B121" s="362"/>
      <c r="C121" s="362"/>
      <c r="D121" s="364"/>
      <c r="E121" s="362"/>
      <c r="F121" s="362"/>
      <c r="G121" s="365"/>
      <c r="H121" s="366"/>
      <c r="I121" s="366"/>
      <c r="J121" s="369"/>
      <c r="K121" s="367"/>
    </row>
    <row r="122" spans="1:11" x14ac:dyDescent="0.15">
      <c r="A122" s="361"/>
      <c r="B122" s="362"/>
      <c r="C122" s="362"/>
      <c r="D122" s="364"/>
      <c r="E122" s="362"/>
      <c r="F122" s="362"/>
      <c r="G122" s="365"/>
      <c r="H122" s="366"/>
      <c r="I122" s="366"/>
      <c r="J122" s="369"/>
      <c r="K122" s="367"/>
    </row>
    <row r="123" spans="1:11" x14ac:dyDescent="0.15">
      <c r="A123" s="361"/>
      <c r="B123" s="362"/>
      <c r="C123" s="362"/>
      <c r="D123" s="364"/>
      <c r="E123" s="362"/>
      <c r="F123" s="362"/>
      <c r="G123" s="365"/>
      <c r="H123" s="366"/>
      <c r="I123" s="366"/>
      <c r="J123" s="369"/>
      <c r="K123" s="367"/>
    </row>
    <row r="124" spans="1:11" x14ac:dyDescent="0.15">
      <c r="A124" s="361"/>
      <c r="B124" s="362"/>
      <c r="C124" s="362"/>
      <c r="D124" s="364"/>
      <c r="E124" s="362"/>
      <c r="F124" s="362"/>
      <c r="G124" s="365"/>
      <c r="H124" s="366"/>
      <c r="I124" s="366"/>
      <c r="J124" s="369"/>
      <c r="K124" s="367"/>
    </row>
    <row r="125" spans="1:11" x14ac:dyDescent="0.15">
      <c r="A125" s="361"/>
      <c r="B125" s="362"/>
      <c r="C125" s="362"/>
      <c r="D125" s="364"/>
      <c r="E125" s="362"/>
      <c r="F125" s="362"/>
      <c r="G125" s="365"/>
      <c r="H125" s="366"/>
      <c r="I125" s="366"/>
      <c r="J125" s="369"/>
      <c r="K125" s="367"/>
    </row>
    <row r="126" spans="1:11" x14ac:dyDescent="0.15">
      <c r="A126" s="361"/>
      <c r="B126" s="362"/>
      <c r="C126" s="362"/>
      <c r="D126" s="364"/>
      <c r="E126" s="362"/>
      <c r="F126" s="362"/>
      <c r="G126" s="365"/>
      <c r="H126" s="366"/>
      <c r="I126" s="366"/>
      <c r="J126" s="369"/>
      <c r="K126" s="367"/>
    </row>
    <row r="127" spans="1:11" x14ac:dyDescent="0.15">
      <c r="A127" s="371"/>
      <c r="B127" s="372"/>
      <c r="C127" s="372"/>
      <c r="D127" s="373"/>
      <c r="E127" s="372"/>
      <c r="F127" s="372"/>
      <c r="G127" s="374"/>
      <c r="H127" s="375"/>
      <c r="I127" s="375"/>
      <c r="J127" s="376"/>
      <c r="K127" s="377"/>
    </row>
    <row r="128" spans="1:11" x14ac:dyDescent="0.15">
      <c r="A128" s="378"/>
      <c r="B128" s="379"/>
      <c r="C128" s="380"/>
      <c r="D128" s="381"/>
      <c r="E128" s="380"/>
      <c r="F128" s="380"/>
      <c r="G128" s="382"/>
      <c r="H128" s="383"/>
      <c r="I128" s="383"/>
      <c r="J128" s="384"/>
      <c r="K128" s="385">
        <f>SUM(K110:K127)</f>
        <v>0</v>
      </c>
    </row>
    <row r="129" spans="1:11" x14ac:dyDescent="0.15">
      <c r="A129" s="386"/>
      <c r="B129" s="387"/>
      <c r="C129" s="387"/>
      <c r="D129" s="388"/>
      <c r="E129" s="387"/>
      <c r="F129" s="387"/>
      <c r="G129" s="389"/>
      <c r="H129" s="390"/>
      <c r="I129" s="390"/>
      <c r="J129" s="391"/>
      <c r="K129" s="377"/>
    </row>
    <row r="132" spans="1:11" x14ac:dyDescent="0.15">
      <c r="A132" t="s">
        <v>1611</v>
      </c>
      <c r="K132" s="396"/>
    </row>
    <row r="133" spans="1:11" x14ac:dyDescent="0.15">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15">
      <c r="A134" s="397">
        <v>28</v>
      </c>
      <c r="B134" s="355">
        <v>3</v>
      </c>
      <c r="C134" s="355">
        <v>31</v>
      </c>
      <c r="D134" s="364" t="s">
        <v>1509</v>
      </c>
      <c r="E134" s="362"/>
      <c r="F134" s="398" t="s">
        <v>1698</v>
      </c>
      <c r="G134" s="365" t="s">
        <v>1699</v>
      </c>
      <c r="H134" s="400" t="s">
        <v>1700</v>
      </c>
      <c r="I134" s="404"/>
      <c r="J134" s="402"/>
      <c r="K134" s="360">
        <v>50000</v>
      </c>
    </row>
    <row r="135" spans="1:11" x14ac:dyDescent="0.15">
      <c r="A135" s="361">
        <v>28</v>
      </c>
      <c r="B135" s="362">
        <v>9</v>
      </c>
      <c r="C135" s="363">
        <v>21</v>
      </c>
      <c r="D135" s="364" t="s">
        <v>1686</v>
      </c>
      <c r="E135" s="362" t="s">
        <v>1777</v>
      </c>
      <c r="F135" s="398" t="s">
        <v>1775</v>
      </c>
      <c r="G135" s="365" t="s">
        <v>1776</v>
      </c>
      <c r="H135" s="579" t="s">
        <v>1700</v>
      </c>
      <c r="I135" s="398"/>
      <c r="J135" s="362"/>
      <c r="K135" s="367">
        <v>50000</v>
      </c>
    </row>
    <row r="136" spans="1:11" x14ac:dyDescent="0.15">
      <c r="A136" s="361">
        <v>28</v>
      </c>
      <c r="B136" s="362">
        <v>9</v>
      </c>
      <c r="C136" s="363">
        <v>21</v>
      </c>
      <c r="D136" s="364" t="s">
        <v>1686</v>
      </c>
      <c r="E136" s="398" t="s">
        <v>1778</v>
      </c>
      <c r="F136" s="398" t="s">
        <v>1775</v>
      </c>
      <c r="G136" s="365" t="s">
        <v>1776</v>
      </c>
      <c r="H136" s="579" t="s">
        <v>1700</v>
      </c>
      <c r="I136" s="398"/>
      <c r="J136" s="362"/>
      <c r="K136" s="367">
        <v>50000</v>
      </c>
    </row>
    <row r="137" spans="1:11" x14ac:dyDescent="0.15">
      <c r="A137" s="361"/>
      <c r="B137" s="362"/>
      <c r="C137" s="363"/>
      <c r="D137" s="364"/>
      <c r="E137" s="362"/>
      <c r="F137" s="362"/>
      <c r="G137" s="365"/>
      <c r="H137" s="366"/>
      <c r="I137" s="362"/>
      <c r="J137" s="362"/>
      <c r="K137" s="367"/>
    </row>
    <row r="138" spans="1:11" x14ac:dyDescent="0.15">
      <c r="A138" s="361"/>
      <c r="B138" s="362"/>
      <c r="C138" s="363"/>
      <c r="D138" s="364"/>
      <c r="E138" s="362"/>
      <c r="F138" s="362"/>
      <c r="G138" s="365"/>
      <c r="H138" s="366"/>
      <c r="I138" s="362"/>
      <c r="J138" s="362"/>
      <c r="K138" s="367"/>
    </row>
    <row r="139" spans="1:11" x14ac:dyDescent="0.15">
      <c r="A139" s="361"/>
      <c r="B139" s="362"/>
      <c r="C139" s="363"/>
      <c r="D139" s="364"/>
      <c r="E139" s="362"/>
      <c r="F139" s="362"/>
      <c r="G139" s="365"/>
      <c r="H139" s="366"/>
      <c r="I139" s="366"/>
      <c r="J139" s="362"/>
      <c r="K139" s="367"/>
    </row>
    <row r="140" spans="1:11" x14ac:dyDescent="0.15">
      <c r="A140" s="361"/>
      <c r="B140" s="362"/>
      <c r="C140" s="362"/>
      <c r="D140" s="364"/>
      <c r="E140" s="362"/>
      <c r="F140" s="362"/>
      <c r="G140" s="365"/>
      <c r="H140" s="366"/>
      <c r="I140" s="366"/>
      <c r="J140" s="369"/>
      <c r="K140" s="367"/>
    </row>
    <row r="141" spans="1:11" x14ac:dyDescent="0.15">
      <c r="A141" s="361"/>
      <c r="B141" s="362"/>
      <c r="C141" s="362"/>
      <c r="D141" s="364"/>
      <c r="E141" s="362"/>
      <c r="F141" s="362"/>
      <c r="G141" s="365"/>
      <c r="H141" s="366"/>
      <c r="I141" s="366"/>
      <c r="J141" s="369"/>
      <c r="K141" s="367"/>
    </row>
    <row r="142" spans="1:11" x14ac:dyDescent="0.15">
      <c r="A142" s="361"/>
      <c r="B142" s="362"/>
      <c r="C142" s="362"/>
      <c r="D142" s="364"/>
      <c r="E142" s="362"/>
      <c r="F142" s="362"/>
      <c r="G142" s="365"/>
      <c r="H142" s="366"/>
      <c r="I142" s="366"/>
      <c r="J142" s="369"/>
      <c r="K142" s="367"/>
    </row>
    <row r="143" spans="1:11" x14ac:dyDescent="0.15">
      <c r="A143" s="361"/>
      <c r="B143" s="362"/>
      <c r="C143" s="362"/>
      <c r="D143" s="364"/>
      <c r="E143" s="362"/>
      <c r="F143" s="362"/>
      <c r="G143" s="365"/>
      <c r="H143" s="366"/>
      <c r="I143" s="366"/>
      <c r="J143" s="369"/>
      <c r="K143" s="367"/>
    </row>
    <row r="144" spans="1:11" x14ac:dyDescent="0.15">
      <c r="A144" s="361"/>
      <c r="B144" s="362"/>
      <c r="C144" s="362"/>
      <c r="D144" s="364"/>
      <c r="E144" s="362"/>
      <c r="F144" s="362"/>
      <c r="G144" s="365"/>
      <c r="H144" s="366"/>
      <c r="I144" s="366"/>
      <c r="J144" s="369"/>
      <c r="K144" s="367"/>
    </row>
    <row r="145" spans="1:11" x14ac:dyDescent="0.15">
      <c r="A145" s="361"/>
      <c r="B145" s="362"/>
      <c r="C145" s="362"/>
      <c r="D145" s="364"/>
      <c r="E145" s="362"/>
      <c r="F145" s="362"/>
      <c r="G145" s="365"/>
      <c r="H145" s="366"/>
      <c r="I145" s="366"/>
      <c r="J145" s="369"/>
      <c r="K145" s="367"/>
    </row>
    <row r="146" spans="1:11" x14ac:dyDescent="0.15">
      <c r="A146" s="361"/>
      <c r="B146" s="362"/>
      <c r="C146" s="362"/>
      <c r="D146" s="364"/>
      <c r="E146" s="362"/>
      <c r="F146" s="362"/>
      <c r="G146" s="365"/>
      <c r="H146" s="366"/>
      <c r="I146" s="366"/>
      <c r="J146" s="369"/>
      <c r="K146" s="367"/>
    </row>
    <row r="147" spans="1:11" x14ac:dyDescent="0.15">
      <c r="A147" s="361"/>
      <c r="B147" s="362"/>
      <c r="C147" s="362"/>
      <c r="D147" s="364"/>
      <c r="E147" s="362"/>
      <c r="F147" s="362"/>
      <c r="G147" s="365"/>
      <c r="H147" s="366"/>
      <c r="I147" s="366"/>
      <c r="J147" s="369"/>
      <c r="K147" s="367"/>
    </row>
    <row r="148" spans="1:11" x14ac:dyDescent="0.15">
      <c r="A148" s="361"/>
      <c r="B148" s="362"/>
      <c r="C148" s="362"/>
      <c r="D148" s="364"/>
      <c r="E148" s="362"/>
      <c r="F148" s="362"/>
      <c r="G148" s="365"/>
      <c r="H148" s="366"/>
      <c r="I148" s="366"/>
      <c r="J148" s="369"/>
      <c r="K148" s="367"/>
    </row>
    <row r="149" spans="1:11" x14ac:dyDescent="0.15">
      <c r="A149" s="361"/>
      <c r="B149" s="362"/>
      <c r="C149" s="362"/>
      <c r="D149" s="364"/>
      <c r="E149" s="362"/>
      <c r="F149" s="362"/>
      <c r="G149" s="365"/>
      <c r="H149" s="366"/>
      <c r="I149" s="366"/>
      <c r="J149" s="369"/>
      <c r="K149" s="367"/>
    </row>
    <row r="150" spans="1:11" x14ac:dyDescent="0.15">
      <c r="A150" s="361"/>
      <c r="B150" s="362"/>
      <c r="C150" s="362"/>
      <c r="D150" s="364"/>
      <c r="E150" s="362"/>
      <c r="F150" s="362"/>
      <c r="G150" s="365"/>
      <c r="H150" s="366"/>
      <c r="I150" s="366"/>
      <c r="J150" s="369"/>
      <c r="K150" s="367"/>
    </row>
    <row r="151" spans="1:11" x14ac:dyDescent="0.15">
      <c r="A151" s="371"/>
      <c r="B151" s="372"/>
      <c r="C151" s="372"/>
      <c r="D151" s="373"/>
      <c r="E151" s="372"/>
      <c r="F151" s="372"/>
      <c r="G151" s="374"/>
      <c r="H151" s="375"/>
      <c r="I151" s="375"/>
      <c r="J151" s="376"/>
      <c r="K151" s="377"/>
    </row>
    <row r="152" spans="1:11" x14ac:dyDescent="0.15">
      <c r="A152" s="378"/>
      <c r="B152" s="379"/>
      <c r="C152" s="380"/>
      <c r="D152" s="381"/>
      <c r="E152" s="380"/>
      <c r="F152" s="380"/>
      <c r="G152" s="382"/>
      <c r="H152" s="383"/>
      <c r="I152" s="383"/>
      <c r="J152" s="384"/>
      <c r="K152" s="385">
        <f>SUM(K134:K151)</f>
        <v>150000</v>
      </c>
    </row>
    <row r="153" spans="1:11" x14ac:dyDescent="0.15">
      <c r="A153" s="386"/>
      <c r="B153" s="387"/>
      <c r="C153" s="387"/>
      <c r="D153" s="388"/>
      <c r="E153" s="387"/>
      <c r="F153" s="387"/>
      <c r="G153" s="389"/>
      <c r="H153" s="390"/>
      <c r="I153" s="390"/>
      <c r="J153" s="391"/>
      <c r="K153" s="377"/>
    </row>
    <row r="156" spans="1:11" x14ac:dyDescent="0.15">
      <c r="A156" t="s">
        <v>1866</v>
      </c>
      <c r="K156" s="396"/>
    </row>
    <row r="157" spans="1:11" x14ac:dyDescent="0.15">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15">
      <c r="A158" s="397">
        <v>29</v>
      </c>
      <c r="B158" s="703">
        <v>2</v>
      </c>
      <c r="C158" s="703">
        <v>8</v>
      </c>
      <c r="D158" s="364" t="s">
        <v>142</v>
      </c>
      <c r="E158" s="398" t="s">
        <v>1944</v>
      </c>
      <c r="F158" s="398" t="s">
        <v>1943</v>
      </c>
      <c r="G158" s="365" t="s">
        <v>1776</v>
      </c>
      <c r="H158" s="404" t="s">
        <v>1700</v>
      </c>
      <c r="I158" s="404"/>
      <c r="J158" s="402"/>
      <c r="K158" s="403">
        <v>50000</v>
      </c>
    </row>
    <row r="159" spans="1:11" x14ac:dyDescent="0.15">
      <c r="A159" s="361">
        <v>29</v>
      </c>
      <c r="B159" s="704">
        <v>2</v>
      </c>
      <c r="C159" s="704">
        <v>8</v>
      </c>
      <c r="D159" s="364" t="s">
        <v>142</v>
      </c>
      <c r="E159" s="398" t="s">
        <v>1945</v>
      </c>
      <c r="F159" s="398" t="s">
        <v>1943</v>
      </c>
      <c r="G159" s="365" t="s">
        <v>1776</v>
      </c>
      <c r="H159" s="398" t="s">
        <v>1700</v>
      </c>
      <c r="I159" s="362"/>
      <c r="J159" s="362"/>
      <c r="K159" s="367">
        <v>50000</v>
      </c>
    </row>
    <row r="160" spans="1:11" x14ac:dyDescent="0.15">
      <c r="A160" s="361">
        <v>29</v>
      </c>
      <c r="B160" s="705">
        <v>2</v>
      </c>
      <c r="C160" s="705">
        <v>8</v>
      </c>
      <c r="D160" s="364" t="s">
        <v>77</v>
      </c>
      <c r="E160" s="398" t="s">
        <v>1946</v>
      </c>
      <c r="F160" s="398" t="s">
        <v>1947</v>
      </c>
      <c r="G160" s="365" t="s">
        <v>1699</v>
      </c>
      <c r="H160" s="398" t="s">
        <v>1948</v>
      </c>
      <c r="I160" s="362"/>
      <c r="J160" s="362"/>
      <c r="K160" s="367">
        <v>100000</v>
      </c>
    </row>
    <row r="161" spans="1:11" x14ac:dyDescent="0.15">
      <c r="A161" s="361">
        <v>29</v>
      </c>
      <c r="B161" s="362">
        <v>6</v>
      </c>
      <c r="C161" s="363">
        <v>8</v>
      </c>
      <c r="D161" s="364" t="s">
        <v>142</v>
      </c>
      <c r="E161" s="398" t="s">
        <v>2423</v>
      </c>
      <c r="F161" s="398" t="s">
        <v>2783</v>
      </c>
      <c r="G161" s="365" t="s">
        <v>1776</v>
      </c>
      <c r="H161" s="362" t="s">
        <v>2425</v>
      </c>
      <c r="I161" s="362"/>
      <c r="J161" s="362"/>
      <c r="K161" s="367">
        <v>200000</v>
      </c>
    </row>
    <row r="162" spans="1:11" x14ac:dyDescent="0.15">
      <c r="A162" s="361">
        <v>29</v>
      </c>
      <c r="B162" s="362">
        <v>8</v>
      </c>
      <c r="C162" s="363">
        <v>22</v>
      </c>
      <c r="D162" s="364" t="s">
        <v>1509</v>
      </c>
      <c r="E162" s="398" t="s">
        <v>2426</v>
      </c>
      <c r="F162" s="398" t="s">
        <v>2427</v>
      </c>
      <c r="G162" s="365"/>
      <c r="H162" s="362" t="s">
        <v>2428</v>
      </c>
      <c r="I162" s="362"/>
      <c r="J162" s="362"/>
      <c r="K162" s="367">
        <v>150000</v>
      </c>
    </row>
    <row r="163" spans="1:11" x14ac:dyDescent="0.15">
      <c r="A163" s="361"/>
      <c r="B163" s="362"/>
      <c r="C163" s="363"/>
      <c r="D163" s="364"/>
      <c r="E163" s="362"/>
      <c r="F163" s="362"/>
      <c r="G163" s="365"/>
      <c r="H163" s="366"/>
      <c r="I163" s="366"/>
      <c r="J163" s="362"/>
      <c r="K163" s="367"/>
    </row>
    <row r="164" spans="1:11" x14ac:dyDescent="0.15">
      <c r="A164" s="361"/>
      <c r="B164" s="362"/>
      <c r="C164" s="362"/>
      <c r="D164" s="364"/>
      <c r="E164" s="362"/>
      <c r="F164" s="362"/>
      <c r="G164" s="365"/>
      <c r="H164" s="366"/>
      <c r="I164" s="366"/>
      <c r="J164" s="369"/>
      <c r="K164" s="367"/>
    </row>
    <row r="165" spans="1:11" x14ac:dyDescent="0.15">
      <c r="A165" s="361"/>
      <c r="B165" s="362"/>
      <c r="C165" s="362"/>
      <c r="D165" s="364"/>
      <c r="E165" s="362"/>
      <c r="F165" s="362"/>
      <c r="G165" s="365"/>
      <c r="H165" s="366"/>
      <c r="I165" s="366"/>
      <c r="J165" s="369"/>
      <c r="K165" s="367"/>
    </row>
    <row r="166" spans="1:11" x14ac:dyDescent="0.15">
      <c r="A166" s="361"/>
      <c r="B166" s="362"/>
      <c r="C166" s="362"/>
      <c r="D166" s="364"/>
      <c r="E166" s="362"/>
      <c r="F166" s="362"/>
      <c r="G166" s="365"/>
      <c r="H166" s="366"/>
      <c r="I166" s="366"/>
      <c r="J166" s="369"/>
      <c r="K166" s="367"/>
    </row>
    <row r="167" spans="1:11" x14ac:dyDescent="0.15">
      <c r="A167" s="361"/>
      <c r="B167" s="362"/>
      <c r="C167" s="362"/>
      <c r="D167" s="364"/>
      <c r="E167" s="362"/>
      <c r="F167" s="362"/>
      <c r="G167" s="365"/>
      <c r="H167" s="366"/>
      <c r="I167" s="366"/>
      <c r="J167" s="369"/>
      <c r="K167" s="367"/>
    </row>
    <row r="168" spans="1:11" x14ac:dyDescent="0.15">
      <c r="A168" s="361"/>
      <c r="B168" s="362"/>
      <c r="C168" s="362"/>
      <c r="D168" s="364"/>
      <c r="E168" s="362"/>
      <c r="F168" s="362"/>
      <c r="G168" s="365"/>
      <c r="H168" s="366"/>
      <c r="I168" s="366"/>
      <c r="J168" s="369"/>
      <c r="K168" s="367"/>
    </row>
    <row r="169" spans="1:11" x14ac:dyDescent="0.15">
      <c r="A169" s="361"/>
      <c r="B169" s="362"/>
      <c r="C169" s="362"/>
      <c r="D169" s="364"/>
      <c r="E169" s="362"/>
      <c r="F169" s="362"/>
      <c r="G169" s="365"/>
      <c r="H169" s="366"/>
      <c r="I169" s="366"/>
      <c r="J169" s="369"/>
      <c r="K169" s="367"/>
    </row>
    <row r="170" spans="1:11" x14ac:dyDescent="0.15">
      <c r="A170" s="361"/>
      <c r="B170" s="362"/>
      <c r="C170" s="362"/>
      <c r="D170" s="364"/>
      <c r="E170" s="362"/>
      <c r="F170" s="362"/>
      <c r="G170" s="365"/>
      <c r="H170" s="366"/>
      <c r="I170" s="366"/>
      <c r="J170" s="369"/>
      <c r="K170" s="367"/>
    </row>
    <row r="171" spans="1:11" x14ac:dyDescent="0.15">
      <c r="A171" s="361"/>
      <c r="B171" s="362"/>
      <c r="C171" s="362"/>
      <c r="D171" s="364"/>
      <c r="E171" s="362"/>
      <c r="F171" s="362"/>
      <c r="G171" s="365"/>
      <c r="H171" s="366"/>
      <c r="I171" s="366"/>
      <c r="J171" s="369"/>
      <c r="K171" s="367"/>
    </row>
    <row r="172" spans="1:11" x14ac:dyDescent="0.15">
      <c r="A172" s="361"/>
      <c r="B172" s="362"/>
      <c r="C172" s="362"/>
      <c r="D172" s="364"/>
      <c r="E172" s="362"/>
      <c r="F172" s="362"/>
      <c r="G172" s="365"/>
      <c r="H172" s="366"/>
      <c r="I172" s="366"/>
      <c r="J172" s="369"/>
      <c r="K172" s="367"/>
    </row>
    <row r="173" spans="1:11" x14ac:dyDescent="0.15">
      <c r="A173" s="361"/>
      <c r="B173" s="362"/>
      <c r="C173" s="362"/>
      <c r="D173" s="364"/>
      <c r="E173" s="362"/>
      <c r="F173" s="362"/>
      <c r="G173" s="365"/>
      <c r="H173" s="366"/>
      <c r="I173" s="366"/>
      <c r="J173" s="369"/>
      <c r="K173" s="367"/>
    </row>
    <row r="174" spans="1:11" x14ac:dyDescent="0.15">
      <c r="A174" s="361"/>
      <c r="B174" s="362"/>
      <c r="C174" s="362"/>
      <c r="D174" s="364"/>
      <c r="E174" s="362"/>
      <c r="F174" s="362"/>
      <c r="G174" s="365"/>
      <c r="H174" s="366"/>
      <c r="I174" s="366"/>
      <c r="J174" s="369"/>
      <c r="K174" s="367"/>
    </row>
    <row r="175" spans="1:11" x14ac:dyDescent="0.15">
      <c r="A175" s="371"/>
      <c r="B175" s="372"/>
      <c r="C175" s="372"/>
      <c r="D175" s="373"/>
      <c r="E175" s="372"/>
      <c r="F175" s="372"/>
      <c r="G175" s="374"/>
      <c r="H175" s="375"/>
      <c r="I175" s="375"/>
      <c r="J175" s="376"/>
      <c r="K175" s="377"/>
    </row>
    <row r="176" spans="1:11" x14ac:dyDescent="0.15">
      <c r="A176" s="378"/>
      <c r="B176" s="379"/>
      <c r="C176" s="380"/>
      <c r="D176" s="381"/>
      <c r="E176" s="380"/>
      <c r="F176" s="380"/>
      <c r="G176" s="382"/>
      <c r="H176" s="383"/>
      <c r="I176" s="383"/>
      <c r="J176" s="384"/>
      <c r="K176" s="385">
        <f>SUM(K158:K175)</f>
        <v>550000</v>
      </c>
    </row>
    <row r="177" spans="1:11" x14ac:dyDescent="0.15">
      <c r="A177" s="386"/>
      <c r="B177" s="387"/>
      <c r="C177" s="387"/>
      <c r="D177" s="388"/>
      <c r="E177" s="387"/>
      <c r="F177" s="387"/>
      <c r="G177" s="389"/>
      <c r="H177" s="390"/>
      <c r="I177" s="390"/>
      <c r="J177" s="391"/>
      <c r="K177" s="377"/>
    </row>
    <row r="180" spans="1:11" x14ac:dyDescent="0.15">
      <c r="A180" t="s">
        <v>2631</v>
      </c>
      <c r="K180" s="396"/>
    </row>
    <row r="181" spans="1:11" x14ac:dyDescent="0.15">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15">
      <c r="A182" s="397">
        <v>30</v>
      </c>
      <c r="B182" s="355"/>
      <c r="C182" s="355"/>
      <c r="D182" s="364" t="s">
        <v>2781</v>
      </c>
      <c r="E182" s="398" t="s">
        <v>2782</v>
      </c>
      <c r="F182" s="398" t="s">
        <v>2424</v>
      </c>
      <c r="G182" s="365" t="s">
        <v>2784</v>
      </c>
      <c r="H182" s="404" t="s">
        <v>1948</v>
      </c>
      <c r="I182" s="404"/>
      <c r="J182" s="402"/>
      <c r="K182" s="403">
        <v>100000</v>
      </c>
    </row>
    <row r="183" spans="1:11" x14ac:dyDescent="0.15">
      <c r="A183" s="361">
        <v>31</v>
      </c>
      <c r="B183" s="362"/>
      <c r="C183" s="363"/>
      <c r="D183" s="364" t="s">
        <v>2924</v>
      </c>
      <c r="E183" s="398" t="s">
        <v>2782</v>
      </c>
      <c r="F183" s="398" t="s">
        <v>2925</v>
      </c>
      <c r="G183" s="365" t="s">
        <v>2928</v>
      </c>
      <c r="H183" s="398" t="s">
        <v>1948</v>
      </c>
      <c r="I183" s="362"/>
      <c r="J183" s="362"/>
      <c r="K183" s="367">
        <v>100000</v>
      </c>
    </row>
    <row r="184" spans="1:11" x14ac:dyDescent="0.15">
      <c r="A184" s="361">
        <v>31</v>
      </c>
      <c r="B184" s="362"/>
      <c r="C184" s="363"/>
      <c r="D184" s="364" t="s">
        <v>2924</v>
      </c>
      <c r="E184" s="398" t="s">
        <v>2923</v>
      </c>
      <c r="F184" s="398" t="s">
        <v>2925</v>
      </c>
      <c r="G184" s="365" t="s">
        <v>2929</v>
      </c>
      <c r="H184" s="398" t="s">
        <v>2932</v>
      </c>
      <c r="I184" s="362"/>
      <c r="J184" s="362"/>
      <c r="K184" s="367">
        <v>50000</v>
      </c>
    </row>
    <row r="185" spans="1:11" x14ac:dyDescent="0.15">
      <c r="A185" s="361">
        <v>31</v>
      </c>
      <c r="B185" s="362"/>
      <c r="C185" s="363"/>
      <c r="D185" s="364" t="s">
        <v>2926</v>
      </c>
      <c r="E185" s="398" t="s">
        <v>2927</v>
      </c>
      <c r="F185" s="398" t="s">
        <v>2931</v>
      </c>
      <c r="G185" s="365" t="s">
        <v>2930</v>
      </c>
      <c r="H185" s="398" t="s">
        <v>2932</v>
      </c>
      <c r="I185" s="362"/>
      <c r="J185" s="362"/>
      <c r="K185" s="367">
        <v>50000</v>
      </c>
    </row>
    <row r="186" spans="1:11" x14ac:dyDescent="0.15">
      <c r="A186" s="361"/>
      <c r="B186" s="362"/>
      <c r="C186" s="363"/>
      <c r="D186" s="364"/>
      <c r="E186" s="362"/>
      <c r="F186" s="362"/>
      <c r="G186" s="365"/>
      <c r="H186" s="362"/>
      <c r="I186" s="362"/>
      <c r="J186" s="362"/>
      <c r="K186" s="367"/>
    </row>
    <row r="187" spans="1:11" x14ac:dyDescent="0.15">
      <c r="A187" s="361"/>
      <c r="B187" s="362"/>
      <c r="C187" s="363"/>
      <c r="D187" s="364"/>
      <c r="E187" s="362"/>
      <c r="F187" s="362"/>
      <c r="G187" s="365"/>
      <c r="H187" s="366"/>
      <c r="I187" s="366"/>
      <c r="J187" s="362"/>
      <c r="K187" s="367"/>
    </row>
    <row r="188" spans="1:11" x14ac:dyDescent="0.15">
      <c r="A188" s="361"/>
      <c r="B188" s="362"/>
      <c r="C188" s="362"/>
      <c r="D188" s="364"/>
      <c r="E188" s="362"/>
      <c r="F188" s="362"/>
      <c r="G188" s="365"/>
      <c r="H188" s="366"/>
      <c r="I188" s="366"/>
      <c r="J188" s="369"/>
      <c r="K188" s="367"/>
    </row>
    <row r="189" spans="1:11" x14ac:dyDescent="0.15">
      <c r="A189" s="361"/>
      <c r="B189" s="362"/>
      <c r="C189" s="362"/>
      <c r="D189" s="364"/>
      <c r="E189" s="362"/>
      <c r="F189" s="362"/>
      <c r="G189" s="365"/>
      <c r="H189" s="366"/>
      <c r="I189" s="366"/>
      <c r="J189" s="369"/>
      <c r="K189" s="367"/>
    </row>
    <row r="190" spans="1:11" x14ac:dyDescent="0.15">
      <c r="A190" s="361"/>
      <c r="B190" s="362"/>
      <c r="C190" s="362"/>
      <c r="D190" s="364"/>
      <c r="E190" s="362"/>
      <c r="F190" s="362"/>
      <c r="G190" s="365"/>
      <c r="H190" s="366"/>
      <c r="I190" s="366"/>
      <c r="J190" s="369"/>
      <c r="K190" s="367"/>
    </row>
    <row r="191" spans="1:11" x14ac:dyDescent="0.15">
      <c r="A191" s="361"/>
      <c r="B191" s="362"/>
      <c r="C191" s="362"/>
      <c r="D191" s="364"/>
      <c r="E191" s="362"/>
      <c r="F191" s="362"/>
      <c r="G191" s="365"/>
      <c r="H191" s="366"/>
      <c r="I191" s="366"/>
      <c r="J191" s="369"/>
      <c r="K191" s="367"/>
    </row>
    <row r="192" spans="1:11" x14ac:dyDescent="0.15">
      <c r="A192" s="361"/>
      <c r="B192" s="362"/>
      <c r="C192" s="362"/>
      <c r="D192" s="364"/>
      <c r="E192" s="362"/>
      <c r="F192" s="362"/>
      <c r="G192" s="365"/>
      <c r="H192" s="366"/>
      <c r="I192" s="366"/>
      <c r="J192" s="369"/>
      <c r="K192" s="367"/>
    </row>
    <row r="193" spans="1:11" x14ac:dyDescent="0.15">
      <c r="A193" s="361"/>
      <c r="B193" s="362"/>
      <c r="C193" s="362"/>
      <c r="D193" s="364"/>
      <c r="E193" s="362"/>
      <c r="F193" s="362"/>
      <c r="G193" s="365"/>
      <c r="H193" s="366"/>
      <c r="I193" s="366"/>
      <c r="J193" s="369"/>
      <c r="K193" s="367"/>
    </row>
    <row r="194" spans="1:11" x14ac:dyDescent="0.15">
      <c r="A194" s="361"/>
      <c r="B194" s="362"/>
      <c r="C194" s="362"/>
      <c r="D194" s="364"/>
      <c r="E194" s="362"/>
      <c r="F194" s="362"/>
      <c r="G194" s="365"/>
      <c r="H194" s="366"/>
      <c r="I194" s="366"/>
      <c r="J194" s="369"/>
      <c r="K194" s="367"/>
    </row>
    <row r="195" spans="1:11" x14ac:dyDescent="0.15">
      <c r="A195" s="361"/>
      <c r="B195" s="362"/>
      <c r="C195" s="362"/>
      <c r="D195" s="364"/>
      <c r="E195" s="362"/>
      <c r="F195" s="362"/>
      <c r="G195" s="365"/>
      <c r="H195" s="366"/>
      <c r="I195" s="366"/>
      <c r="J195" s="369"/>
      <c r="K195" s="367"/>
    </row>
    <row r="196" spans="1:11" x14ac:dyDescent="0.15">
      <c r="A196" s="361"/>
      <c r="B196" s="362"/>
      <c r="C196" s="362"/>
      <c r="D196" s="364"/>
      <c r="E196" s="362"/>
      <c r="F196" s="362"/>
      <c r="G196" s="365"/>
      <c r="H196" s="366"/>
      <c r="I196" s="366"/>
      <c r="J196" s="369"/>
      <c r="K196" s="367"/>
    </row>
    <row r="197" spans="1:11" x14ac:dyDescent="0.15">
      <c r="A197" s="361"/>
      <c r="B197" s="362"/>
      <c r="C197" s="362"/>
      <c r="D197" s="364"/>
      <c r="E197" s="362"/>
      <c r="F197" s="362"/>
      <c r="G197" s="365"/>
      <c r="H197" s="366"/>
      <c r="I197" s="366"/>
      <c r="J197" s="369"/>
      <c r="K197" s="367"/>
    </row>
    <row r="198" spans="1:11" x14ac:dyDescent="0.15">
      <c r="A198" s="361"/>
      <c r="B198" s="362"/>
      <c r="C198" s="362"/>
      <c r="D198" s="364"/>
      <c r="E198" s="362"/>
      <c r="F198" s="362"/>
      <c r="G198" s="365"/>
      <c r="H198" s="366"/>
      <c r="I198" s="366"/>
      <c r="J198" s="369"/>
      <c r="K198" s="367"/>
    </row>
    <row r="199" spans="1:11" x14ac:dyDescent="0.15">
      <c r="A199" s="371"/>
      <c r="B199" s="372"/>
      <c r="C199" s="372"/>
      <c r="D199" s="373"/>
      <c r="E199" s="372"/>
      <c r="F199" s="372"/>
      <c r="G199" s="374"/>
      <c r="H199" s="375"/>
      <c r="I199" s="375"/>
      <c r="J199" s="376"/>
      <c r="K199" s="377"/>
    </row>
    <row r="200" spans="1:11" x14ac:dyDescent="0.15">
      <c r="A200" s="378"/>
      <c r="B200" s="379"/>
      <c r="C200" s="380"/>
      <c r="D200" s="381"/>
      <c r="E200" s="380"/>
      <c r="F200" s="380"/>
      <c r="G200" s="382"/>
      <c r="H200" s="383"/>
      <c r="I200" s="383"/>
      <c r="J200" s="384"/>
      <c r="K200" s="385">
        <f>SUM(K182:K199)</f>
        <v>300000</v>
      </c>
    </row>
    <row r="201" spans="1:11" x14ac:dyDescent="0.15">
      <c r="A201" s="386"/>
      <c r="B201" s="387"/>
      <c r="C201" s="387"/>
      <c r="D201" s="388"/>
      <c r="E201" s="387"/>
      <c r="F201" s="387"/>
      <c r="G201" s="389"/>
      <c r="H201" s="390"/>
      <c r="I201" s="390"/>
      <c r="J201" s="391"/>
      <c r="K201" s="377"/>
    </row>
    <row r="204" spans="1:11" x14ac:dyDescent="0.15">
      <c r="A204" t="s">
        <v>3441</v>
      </c>
      <c r="K204" s="396"/>
    </row>
    <row r="205" spans="1:11" x14ac:dyDescent="0.15">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15">
      <c r="A206" s="397"/>
      <c r="B206" s="355"/>
      <c r="C206" s="355"/>
      <c r="D206" s="364"/>
      <c r="E206" s="398"/>
      <c r="F206" s="398"/>
      <c r="G206" s="365"/>
      <c r="H206" s="404"/>
      <c r="I206" s="404"/>
      <c r="J206" s="402"/>
      <c r="K206" s="403"/>
    </row>
    <row r="207" spans="1:11" x14ac:dyDescent="0.15">
      <c r="A207" s="361"/>
      <c r="B207" s="362"/>
      <c r="C207" s="363"/>
      <c r="D207" s="364"/>
      <c r="E207" s="398"/>
      <c r="F207" s="398"/>
      <c r="G207" s="365"/>
      <c r="H207" s="398"/>
      <c r="I207" s="362"/>
      <c r="J207" s="362"/>
      <c r="K207" s="367"/>
    </row>
    <row r="208" spans="1:11" x14ac:dyDescent="0.15">
      <c r="A208" s="361"/>
      <c r="B208" s="362"/>
      <c r="C208" s="363"/>
      <c r="D208" s="364"/>
      <c r="E208" s="398"/>
      <c r="F208" s="398"/>
      <c r="G208" s="365"/>
      <c r="H208" s="398"/>
      <c r="I208" s="362"/>
      <c r="J208" s="362"/>
      <c r="K208" s="367"/>
    </row>
    <row r="209" spans="1:11" x14ac:dyDescent="0.15">
      <c r="A209" s="361"/>
      <c r="B209" s="362"/>
      <c r="C209" s="363"/>
      <c r="D209" s="364"/>
      <c r="E209" s="398"/>
      <c r="F209" s="398"/>
      <c r="G209" s="365"/>
      <c r="H209" s="398"/>
      <c r="I209" s="362"/>
      <c r="J209" s="362"/>
      <c r="K209" s="367"/>
    </row>
    <row r="210" spans="1:11" x14ac:dyDescent="0.15">
      <c r="A210" s="361"/>
      <c r="B210" s="362"/>
      <c r="C210" s="363"/>
      <c r="D210" s="364"/>
      <c r="E210" s="362"/>
      <c r="F210" s="362"/>
      <c r="G210" s="365"/>
      <c r="H210" s="362"/>
      <c r="I210" s="362"/>
      <c r="J210" s="362"/>
      <c r="K210" s="367"/>
    </row>
    <row r="211" spans="1:11" x14ac:dyDescent="0.15">
      <c r="A211" s="361"/>
      <c r="B211" s="362"/>
      <c r="C211" s="363"/>
      <c r="D211" s="364"/>
      <c r="E211" s="362"/>
      <c r="F211" s="362"/>
      <c r="G211" s="365"/>
      <c r="H211" s="366"/>
      <c r="I211" s="366"/>
      <c r="J211" s="362"/>
      <c r="K211" s="367"/>
    </row>
    <row r="212" spans="1:11" x14ac:dyDescent="0.15">
      <c r="A212" s="361"/>
      <c r="B212" s="362"/>
      <c r="C212" s="362"/>
      <c r="D212" s="364"/>
      <c r="E212" s="362"/>
      <c r="F212" s="362"/>
      <c r="G212" s="365"/>
      <c r="H212" s="366"/>
      <c r="I212" s="366"/>
      <c r="J212" s="369"/>
      <c r="K212" s="367"/>
    </row>
    <row r="213" spans="1:11" x14ac:dyDescent="0.15">
      <c r="A213" s="361"/>
      <c r="B213" s="362"/>
      <c r="C213" s="362"/>
      <c r="D213" s="364"/>
      <c r="E213" s="362"/>
      <c r="F213" s="362"/>
      <c r="G213" s="365"/>
      <c r="H213" s="366"/>
      <c r="I213" s="366"/>
      <c r="J213" s="369"/>
      <c r="K213" s="367"/>
    </row>
    <row r="214" spans="1:11" x14ac:dyDescent="0.15">
      <c r="A214" s="361"/>
      <c r="B214" s="362"/>
      <c r="C214" s="362"/>
      <c r="D214" s="364"/>
      <c r="E214" s="362"/>
      <c r="F214" s="362"/>
      <c r="G214" s="365"/>
      <c r="H214" s="366"/>
      <c r="I214" s="366"/>
      <c r="J214" s="369"/>
      <c r="K214" s="367"/>
    </row>
    <row r="215" spans="1:11" x14ac:dyDescent="0.15">
      <c r="A215" s="361"/>
      <c r="B215" s="362"/>
      <c r="C215" s="362"/>
      <c r="D215" s="364"/>
      <c r="E215" s="362"/>
      <c r="F215" s="362"/>
      <c r="G215" s="365"/>
      <c r="H215" s="366"/>
      <c r="I215" s="366"/>
      <c r="J215" s="369"/>
      <c r="K215" s="367"/>
    </row>
    <row r="216" spans="1:11" x14ac:dyDescent="0.15">
      <c r="A216" s="361"/>
      <c r="B216" s="362"/>
      <c r="C216" s="362"/>
      <c r="D216" s="364"/>
      <c r="E216" s="362"/>
      <c r="F216" s="362"/>
      <c r="G216" s="365"/>
      <c r="H216" s="366"/>
      <c r="I216" s="366"/>
      <c r="J216" s="369"/>
      <c r="K216" s="367"/>
    </row>
    <row r="217" spans="1:11" x14ac:dyDescent="0.15">
      <c r="A217" s="361"/>
      <c r="B217" s="362"/>
      <c r="C217" s="362"/>
      <c r="D217" s="364"/>
      <c r="E217" s="362"/>
      <c r="F217" s="362"/>
      <c r="G217" s="365"/>
      <c r="H217" s="366"/>
      <c r="I217" s="366"/>
      <c r="J217" s="369"/>
      <c r="K217" s="367"/>
    </row>
    <row r="218" spans="1:11" x14ac:dyDescent="0.15">
      <c r="A218" s="361"/>
      <c r="B218" s="362"/>
      <c r="C218" s="362"/>
      <c r="D218" s="364"/>
      <c r="E218" s="362"/>
      <c r="F218" s="362"/>
      <c r="G218" s="365"/>
      <c r="H218" s="366"/>
      <c r="I218" s="366"/>
      <c r="J218" s="369"/>
      <c r="K218" s="367"/>
    </row>
    <row r="219" spans="1:11" x14ac:dyDescent="0.15">
      <c r="A219" s="361"/>
      <c r="B219" s="362"/>
      <c r="C219" s="362"/>
      <c r="D219" s="364"/>
      <c r="E219" s="362"/>
      <c r="F219" s="362"/>
      <c r="G219" s="365"/>
      <c r="H219" s="366"/>
      <c r="I219" s="366"/>
      <c r="J219" s="369"/>
      <c r="K219" s="367"/>
    </row>
    <row r="220" spans="1:11" x14ac:dyDescent="0.15">
      <c r="A220" s="361"/>
      <c r="B220" s="362"/>
      <c r="C220" s="362"/>
      <c r="D220" s="364"/>
      <c r="E220" s="362"/>
      <c r="F220" s="362"/>
      <c r="G220" s="365"/>
      <c r="H220" s="366"/>
      <c r="I220" s="366"/>
      <c r="J220" s="369"/>
      <c r="K220" s="367"/>
    </row>
    <row r="221" spans="1:11" x14ac:dyDescent="0.15">
      <c r="A221" s="361"/>
      <c r="B221" s="362"/>
      <c r="C221" s="362"/>
      <c r="D221" s="364"/>
      <c r="E221" s="362"/>
      <c r="F221" s="362"/>
      <c r="G221" s="365"/>
      <c r="H221" s="366"/>
      <c r="I221" s="366"/>
      <c r="J221" s="369"/>
      <c r="K221" s="367"/>
    </row>
    <row r="222" spans="1:11" x14ac:dyDescent="0.15">
      <c r="A222" s="361"/>
      <c r="B222" s="362"/>
      <c r="C222" s="362"/>
      <c r="D222" s="364"/>
      <c r="E222" s="362"/>
      <c r="F222" s="362"/>
      <c r="G222" s="365"/>
      <c r="H222" s="366"/>
      <c r="I222" s="366"/>
      <c r="J222" s="369"/>
      <c r="K222" s="367"/>
    </row>
    <row r="223" spans="1:11" x14ac:dyDescent="0.15">
      <c r="A223" s="371"/>
      <c r="B223" s="372"/>
      <c r="C223" s="372"/>
      <c r="D223" s="373"/>
      <c r="E223" s="372"/>
      <c r="F223" s="372"/>
      <c r="G223" s="374"/>
      <c r="H223" s="375"/>
      <c r="I223" s="375"/>
      <c r="J223" s="376"/>
      <c r="K223" s="377"/>
    </row>
    <row r="224" spans="1:11" x14ac:dyDescent="0.15">
      <c r="A224" s="378"/>
      <c r="B224" s="379"/>
      <c r="C224" s="380"/>
      <c r="D224" s="381"/>
      <c r="E224" s="380"/>
      <c r="F224" s="380"/>
      <c r="G224" s="382"/>
      <c r="H224" s="383"/>
      <c r="I224" s="383"/>
      <c r="J224" s="384"/>
      <c r="K224" s="385">
        <f>SUM(K206:K223)</f>
        <v>0</v>
      </c>
    </row>
    <row r="225" spans="1:11" x14ac:dyDescent="0.15">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37" activePane="bottomLeft" state="frozen"/>
      <selection pane="bottomLeft" activeCell="C161" sqref="C161"/>
    </sheetView>
  </sheetViews>
  <sheetFormatPr defaultColWidth="9" defaultRowHeight="13.5" x14ac:dyDescent="0.15"/>
  <cols>
    <col min="1" max="1" width="13.87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1994</v>
      </c>
      <c r="B2" s="726">
        <v>159</v>
      </c>
      <c r="C2" s="754" t="s">
        <v>2472</v>
      </c>
      <c r="D2" s="2"/>
      <c r="E2"/>
      <c r="G2" s="652">
        <v>231</v>
      </c>
      <c r="H2" s="725" t="s">
        <v>1994</v>
      </c>
      <c r="J2"/>
      <c r="K2"/>
    </row>
    <row r="3" spans="1:14" x14ac:dyDescent="0.15">
      <c r="A3" s="725" t="s">
        <v>2473</v>
      </c>
      <c r="B3" s="726">
        <v>144</v>
      </c>
      <c r="C3" s="723"/>
      <c r="D3" s="2"/>
      <c r="E3"/>
      <c r="G3" s="652">
        <v>232</v>
      </c>
      <c r="H3" s="725" t="s">
        <v>2521</v>
      </c>
      <c r="J3"/>
      <c r="K3"/>
    </row>
    <row r="4" spans="1:14" x14ac:dyDescent="0.15">
      <c r="A4" s="2"/>
      <c r="B4" s="723"/>
      <c r="C4" s="723"/>
      <c r="D4" s="2"/>
      <c r="E4"/>
      <c r="G4" s="652">
        <v>233</v>
      </c>
      <c r="H4" s="725" t="s">
        <v>2473</v>
      </c>
      <c r="J4"/>
      <c r="K4"/>
    </row>
    <row r="5" spans="1:14" x14ac:dyDescent="0.15">
      <c r="M5">
        <v>75</v>
      </c>
      <c r="N5">
        <v>74</v>
      </c>
    </row>
    <row r="6" spans="1:14" x14ac:dyDescent="0.15">
      <c r="A6" s="1496" t="s">
        <v>399</v>
      </c>
      <c r="B6" s="1497"/>
      <c r="C6" s="1497"/>
      <c r="D6" s="1497"/>
      <c r="E6" s="1498"/>
      <c r="G6" s="1496" t="s">
        <v>770</v>
      </c>
      <c r="H6" s="1497"/>
      <c r="I6" s="1497"/>
      <c r="J6" s="1497"/>
      <c r="K6" s="1498"/>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19" t="s">
        <v>2</v>
      </c>
      <c r="K8" s="90" t="str">
        <f>IF(J8="","",J8)</f>
        <v/>
      </c>
    </row>
    <row r="9" spans="1:14" x14ac:dyDescent="0.15">
      <c r="A9" s="101">
        <v>40648</v>
      </c>
      <c r="B9" t="s">
        <v>729</v>
      </c>
      <c r="C9" t="s">
        <v>42</v>
      </c>
      <c r="D9" s="90">
        <v>420</v>
      </c>
      <c r="E9" s="90">
        <f>IF(D9="","",D9)</f>
        <v>420</v>
      </c>
      <c r="G9" s="101">
        <v>40899</v>
      </c>
      <c r="H9" t="s">
        <v>729</v>
      </c>
      <c r="I9" t="s">
        <v>746</v>
      </c>
      <c r="J9" s="90">
        <v>155540</v>
      </c>
      <c r="K9" s="90">
        <f>IF(J9="","",J9)</f>
        <v>155540</v>
      </c>
    </row>
    <row r="10" spans="1:14" x14ac:dyDescent="0.15">
      <c r="A10" s="101">
        <v>40715</v>
      </c>
      <c r="B10" t="s">
        <v>733</v>
      </c>
      <c r="C10" t="s">
        <v>734</v>
      </c>
      <c r="D10" s="90">
        <v>147820</v>
      </c>
      <c r="E10" s="90">
        <f t="shared" ref="E10:E58" si="0">IF(D10="","",D10+E9)</f>
        <v>148240</v>
      </c>
      <c r="K10" s="90" t="str">
        <f t="shared" ref="K10:K73" si="1">IF(J10="","",J10)</f>
        <v/>
      </c>
    </row>
    <row r="11" spans="1:14" x14ac:dyDescent="0.15">
      <c r="A11" s="101">
        <v>40780</v>
      </c>
      <c r="B11" t="s">
        <v>729</v>
      </c>
      <c r="C11" t="s">
        <v>735</v>
      </c>
      <c r="D11" s="90">
        <v>500000</v>
      </c>
      <c r="E11" s="90">
        <f t="shared" si="0"/>
        <v>648240</v>
      </c>
      <c r="K11" s="90" t="str">
        <f t="shared" si="1"/>
        <v/>
      </c>
    </row>
    <row r="12" spans="1:14" x14ac:dyDescent="0.15">
      <c r="A12" s="101">
        <v>40899</v>
      </c>
      <c r="B12" t="s">
        <v>733</v>
      </c>
      <c r="C12" t="s">
        <v>734</v>
      </c>
      <c r="D12" s="90">
        <v>39020</v>
      </c>
      <c r="E12" s="90">
        <f t="shared" si="0"/>
        <v>687260</v>
      </c>
      <c r="K12" s="90" t="str">
        <f t="shared" si="1"/>
        <v/>
      </c>
    </row>
    <row r="13" spans="1:14" x14ac:dyDescent="0.15">
      <c r="A13" s="101">
        <v>40633</v>
      </c>
      <c r="B13" t="s">
        <v>733</v>
      </c>
      <c r="C13" t="s">
        <v>739</v>
      </c>
      <c r="D13" s="90">
        <v>2813</v>
      </c>
      <c r="E13" s="90">
        <f t="shared" si="0"/>
        <v>690073</v>
      </c>
      <c r="K13" s="90" t="str">
        <f t="shared" si="1"/>
        <v/>
      </c>
    </row>
    <row r="14" spans="1:14" x14ac:dyDescent="0.15">
      <c r="A14" s="101">
        <v>40648</v>
      </c>
      <c r="B14" t="s">
        <v>740</v>
      </c>
      <c r="C14" t="s">
        <v>42</v>
      </c>
      <c r="D14" s="90">
        <v>420</v>
      </c>
      <c r="E14" s="90">
        <f t="shared" si="0"/>
        <v>690493</v>
      </c>
      <c r="K14" s="90" t="str">
        <f t="shared" si="1"/>
        <v/>
      </c>
    </row>
    <row r="15" spans="1:14" x14ac:dyDescent="0.15">
      <c r="A15" s="101">
        <v>40654</v>
      </c>
      <c r="B15" t="s">
        <v>733</v>
      </c>
      <c r="C15" t="s">
        <v>741</v>
      </c>
      <c r="D15" s="90">
        <v>525</v>
      </c>
      <c r="E15" s="90">
        <f t="shared" si="0"/>
        <v>691018</v>
      </c>
      <c r="K15" s="90" t="str">
        <f t="shared" si="1"/>
        <v/>
      </c>
    </row>
    <row r="16" spans="1:14" x14ac:dyDescent="0.15">
      <c r="A16" s="101">
        <v>40674</v>
      </c>
      <c r="B16" t="s">
        <v>733</v>
      </c>
      <c r="C16" t="s">
        <v>741</v>
      </c>
      <c r="D16" s="90">
        <v>420</v>
      </c>
      <c r="E16" s="90">
        <f t="shared" si="0"/>
        <v>691438</v>
      </c>
      <c r="K16" s="90" t="str">
        <f t="shared" si="1"/>
        <v/>
      </c>
    </row>
    <row r="17" spans="1:11" x14ac:dyDescent="0.15">
      <c r="A17" s="101">
        <v>40815</v>
      </c>
      <c r="B17" t="s">
        <v>733</v>
      </c>
      <c r="C17" t="s">
        <v>741</v>
      </c>
      <c r="D17" s="90">
        <v>420</v>
      </c>
      <c r="E17" s="90">
        <f t="shared" si="0"/>
        <v>691858</v>
      </c>
      <c r="K17" s="90" t="str">
        <f t="shared" si="1"/>
        <v/>
      </c>
    </row>
    <row r="18" spans="1:11" x14ac:dyDescent="0.15">
      <c r="E18" s="90" t="str">
        <f t="shared" si="0"/>
        <v/>
      </c>
      <c r="K18" s="90" t="str">
        <f t="shared" si="1"/>
        <v/>
      </c>
    </row>
    <row r="19" spans="1:11" x14ac:dyDescent="0.15">
      <c r="E19" s="90" t="str">
        <f t="shared" si="0"/>
        <v/>
      </c>
      <c r="K19" s="90" t="str">
        <f t="shared" si="1"/>
        <v/>
      </c>
    </row>
    <row r="20" spans="1:11" ht="14.25" thickBot="1" x14ac:dyDescent="0.2">
      <c r="A20" s="118"/>
      <c r="B20" s="117"/>
      <c r="C20" s="117"/>
      <c r="D20" s="114"/>
      <c r="E20" s="114" t="str">
        <f t="shared" si="0"/>
        <v/>
      </c>
      <c r="F20" s="117"/>
      <c r="G20" s="118"/>
      <c r="H20" s="117"/>
      <c r="I20" s="117"/>
      <c r="J20" s="114"/>
      <c r="K20" s="90" t="str">
        <f t="shared" si="1"/>
        <v/>
      </c>
    </row>
    <row r="21" spans="1:11" ht="14.25" thickTop="1" x14ac:dyDescent="0.15">
      <c r="A21" s="101" t="s">
        <v>468</v>
      </c>
      <c r="E21" s="90" t="str">
        <f t="shared" si="0"/>
        <v/>
      </c>
      <c r="G21" s="119" t="s">
        <v>468</v>
      </c>
      <c r="K21" s="90" t="str">
        <f t="shared" si="1"/>
        <v/>
      </c>
    </row>
    <row r="22" spans="1:11" x14ac:dyDescent="0.15">
      <c r="A22" s="101">
        <v>40914</v>
      </c>
      <c r="B22" t="s">
        <v>733</v>
      </c>
      <c r="C22" t="s">
        <v>741</v>
      </c>
      <c r="D22" s="90">
        <v>420</v>
      </c>
      <c r="E22" s="90">
        <f>IF(D22="","",D22)</f>
        <v>420</v>
      </c>
      <c r="K22" s="90" t="str">
        <f t="shared" si="1"/>
        <v/>
      </c>
    </row>
    <row r="23" spans="1:11" x14ac:dyDescent="0.15">
      <c r="A23" s="101">
        <v>41015</v>
      </c>
      <c r="B23" t="s">
        <v>729</v>
      </c>
      <c r="C23" t="s">
        <v>42</v>
      </c>
      <c r="D23" s="90">
        <v>420</v>
      </c>
      <c r="E23" s="90">
        <f t="shared" si="0"/>
        <v>840</v>
      </c>
      <c r="K23" s="90" t="str">
        <f t="shared" si="1"/>
        <v/>
      </c>
    </row>
    <row r="24" spans="1:11" x14ac:dyDescent="0.15">
      <c r="A24" s="101">
        <v>41204</v>
      </c>
      <c r="B24" t="s">
        <v>733</v>
      </c>
      <c r="C24" t="s">
        <v>741</v>
      </c>
      <c r="D24" s="90">
        <v>210</v>
      </c>
      <c r="E24" s="90">
        <f t="shared" si="0"/>
        <v>1050</v>
      </c>
      <c r="K24" s="90" t="str">
        <f t="shared" si="1"/>
        <v/>
      </c>
    </row>
    <row r="25" spans="1:11" x14ac:dyDescent="0.15">
      <c r="A25" s="101">
        <v>41244</v>
      </c>
      <c r="B25" t="s">
        <v>729</v>
      </c>
      <c r="C25" t="s">
        <v>780</v>
      </c>
      <c r="D25" s="90">
        <v>105</v>
      </c>
      <c r="E25" s="90">
        <f t="shared" si="0"/>
        <v>1155</v>
      </c>
      <c r="K25" s="90" t="str">
        <f t="shared" si="1"/>
        <v/>
      </c>
    </row>
    <row r="26" spans="1:11" x14ac:dyDescent="0.15">
      <c r="E26" s="90" t="str">
        <f t="shared" si="0"/>
        <v/>
      </c>
      <c r="K26" s="90" t="str">
        <f t="shared" si="1"/>
        <v/>
      </c>
    </row>
    <row r="27" spans="1:11" x14ac:dyDescent="0.15">
      <c r="E27" s="90" t="str">
        <f t="shared" si="0"/>
        <v/>
      </c>
      <c r="K27" s="90" t="str">
        <f t="shared" si="1"/>
        <v/>
      </c>
    </row>
    <row r="28" spans="1:11" x14ac:dyDescent="0.15">
      <c r="E28" s="90" t="str">
        <f t="shared" si="0"/>
        <v/>
      </c>
      <c r="K28" s="90" t="str">
        <f t="shared" si="1"/>
        <v/>
      </c>
    </row>
    <row r="29" spans="1:11" x14ac:dyDescent="0.15">
      <c r="D29" s="113"/>
      <c r="E29" s="113" t="str">
        <f t="shared" si="0"/>
        <v/>
      </c>
      <c r="F29" s="2"/>
      <c r="G29" s="120"/>
      <c r="H29" s="2"/>
      <c r="I29" s="2"/>
      <c r="J29" s="113"/>
      <c r="K29" s="90" t="str">
        <f t="shared" si="1"/>
        <v/>
      </c>
    </row>
    <row r="30" spans="1:11" ht="14.25" thickBot="1" x14ac:dyDescent="0.2">
      <c r="A30" s="118"/>
      <c r="B30" s="117"/>
      <c r="C30" s="117"/>
      <c r="D30" s="114"/>
      <c r="E30" s="114" t="str">
        <f t="shared" si="0"/>
        <v/>
      </c>
      <c r="F30" s="117"/>
      <c r="G30" s="118"/>
      <c r="H30" s="117"/>
      <c r="I30" s="117"/>
      <c r="J30" s="114"/>
      <c r="K30" s="90" t="str">
        <f t="shared" si="1"/>
        <v/>
      </c>
    </row>
    <row r="31" spans="1:11" ht="14.25" thickTop="1" x14ac:dyDescent="0.15">
      <c r="A31" s="101" t="s">
        <v>492</v>
      </c>
      <c r="E31" s="90" t="str">
        <f>IF(D31="","",D31+E30)</f>
        <v/>
      </c>
      <c r="G31" s="119" t="s">
        <v>492</v>
      </c>
      <c r="K31" s="90" t="str">
        <f t="shared" si="1"/>
        <v/>
      </c>
    </row>
    <row r="32" spans="1:11" x14ac:dyDescent="0.15">
      <c r="A32" s="101">
        <v>41346</v>
      </c>
      <c r="B32" t="s">
        <v>733</v>
      </c>
      <c r="C32" t="s">
        <v>798</v>
      </c>
      <c r="D32" s="90">
        <v>11340</v>
      </c>
      <c r="E32" s="90">
        <f>IF(D32="","",D32)</f>
        <v>11340</v>
      </c>
      <c r="K32" s="90" t="str">
        <f t="shared" si="1"/>
        <v/>
      </c>
    </row>
    <row r="33" spans="1:11" x14ac:dyDescent="0.15">
      <c r="A33" s="101">
        <v>41379</v>
      </c>
      <c r="B33" t="s">
        <v>802</v>
      </c>
      <c r="C33" t="s">
        <v>803</v>
      </c>
      <c r="D33" s="90">
        <v>420</v>
      </c>
      <c r="E33" s="90">
        <f t="shared" si="0"/>
        <v>11760</v>
      </c>
      <c r="K33" s="90" t="str">
        <f t="shared" si="1"/>
        <v/>
      </c>
    </row>
    <row r="34" spans="1:11" x14ac:dyDescent="0.15">
      <c r="A34" s="101">
        <v>41381</v>
      </c>
      <c r="B34" t="s">
        <v>733</v>
      </c>
      <c r="C34" t="s">
        <v>804</v>
      </c>
      <c r="D34" s="90">
        <v>12840</v>
      </c>
      <c r="E34" s="90">
        <f t="shared" si="0"/>
        <v>24600</v>
      </c>
      <c r="K34" s="90" t="str">
        <f t="shared" si="1"/>
        <v/>
      </c>
    </row>
    <row r="35" spans="1:11" x14ac:dyDescent="0.15">
      <c r="A35" s="101">
        <v>41493</v>
      </c>
      <c r="B35" t="s">
        <v>733</v>
      </c>
      <c r="C35" t="s">
        <v>741</v>
      </c>
      <c r="D35" s="90">
        <v>210</v>
      </c>
      <c r="E35" s="90">
        <f t="shared" si="0"/>
        <v>24810</v>
      </c>
      <c r="K35" s="90" t="str">
        <f t="shared" si="1"/>
        <v/>
      </c>
    </row>
    <row r="36" spans="1:11" x14ac:dyDescent="0.15">
      <c r="A36" s="101">
        <v>41572</v>
      </c>
      <c r="B36" t="s">
        <v>733</v>
      </c>
      <c r="C36" t="s">
        <v>741</v>
      </c>
      <c r="D36" s="90">
        <v>420</v>
      </c>
      <c r="E36" s="90">
        <f t="shared" si="0"/>
        <v>25230</v>
      </c>
      <c r="K36" s="90" t="str">
        <f t="shared" si="1"/>
        <v/>
      </c>
    </row>
    <row r="37" spans="1:11" x14ac:dyDescent="0.15">
      <c r="E37" s="90" t="str">
        <f t="shared" si="0"/>
        <v/>
      </c>
      <c r="K37" s="90" t="str">
        <f t="shared" si="1"/>
        <v/>
      </c>
    </row>
    <row r="38" spans="1:11" x14ac:dyDescent="0.15">
      <c r="E38" s="90" t="str">
        <f t="shared" si="0"/>
        <v/>
      </c>
      <c r="K38" s="90" t="str">
        <f t="shared" si="1"/>
        <v/>
      </c>
    </row>
    <row r="39" spans="1:11" ht="14.25" thickBot="1" x14ac:dyDescent="0.2">
      <c r="A39" s="118"/>
      <c r="B39" s="117"/>
      <c r="C39" s="117"/>
      <c r="D39" s="114"/>
      <c r="E39" s="114" t="str">
        <f t="shared" si="0"/>
        <v/>
      </c>
      <c r="F39" s="117"/>
      <c r="G39" s="118"/>
      <c r="H39" s="117"/>
      <c r="I39" s="117"/>
      <c r="J39" s="114"/>
      <c r="K39" s="90" t="str">
        <f t="shared" si="1"/>
        <v/>
      </c>
    </row>
    <row r="40" spans="1:11" ht="14.25" thickTop="1" x14ac:dyDescent="0.15">
      <c r="A40" s="101" t="s">
        <v>522</v>
      </c>
      <c r="E40" s="90" t="str">
        <f t="shared" si="0"/>
        <v/>
      </c>
      <c r="G40" s="101" t="s">
        <v>522</v>
      </c>
      <c r="K40" s="90" t="str">
        <f t="shared" si="1"/>
        <v/>
      </c>
    </row>
    <row r="41" spans="1:11" x14ac:dyDescent="0.15">
      <c r="A41" s="101">
        <v>41741</v>
      </c>
      <c r="B41" t="s">
        <v>817</v>
      </c>
      <c r="C41" t="s">
        <v>741</v>
      </c>
      <c r="D41" s="90">
        <v>108</v>
      </c>
      <c r="E41" s="90">
        <f>IF(D41="","",D41)</f>
        <v>108</v>
      </c>
      <c r="K41" s="90" t="str">
        <f t="shared" si="1"/>
        <v/>
      </c>
    </row>
    <row r="42" spans="1:11" x14ac:dyDescent="0.15">
      <c r="A42" s="101">
        <v>41744</v>
      </c>
      <c r="B42" t="s">
        <v>817</v>
      </c>
      <c r="C42" t="s">
        <v>853</v>
      </c>
      <c r="D42" s="90">
        <v>420</v>
      </c>
      <c r="E42" s="90">
        <f t="shared" si="0"/>
        <v>528</v>
      </c>
      <c r="K42" s="90" t="str">
        <f t="shared" si="1"/>
        <v/>
      </c>
    </row>
    <row r="43" spans="1:11" x14ac:dyDescent="0.15">
      <c r="A43" s="101">
        <v>41850</v>
      </c>
      <c r="B43" t="s">
        <v>733</v>
      </c>
      <c r="C43" t="s">
        <v>741</v>
      </c>
      <c r="D43" s="90">
        <v>324</v>
      </c>
      <c r="E43" s="90">
        <f t="shared" si="0"/>
        <v>852</v>
      </c>
      <c r="K43" s="90" t="str">
        <f t="shared" si="1"/>
        <v/>
      </c>
    </row>
    <row r="44" spans="1:11" x14ac:dyDescent="0.15">
      <c r="A44" s="101">
        <v>41982</v>
      </c>
      <c r="B44" t="s">
        <v>729</v>
      </c>
      <c r="C44" t="s">
        <v>741</v>
      </c>
      <c r="D44" s="90">
        <v>432</v>
      </c>
      <c r="E44" s="90">
        <f t="shared" si="0"/>
        <v>1284</v>
      </c>
      <c r="K44" s="90" t="str">
        <f t="shared" si="1"/>
        <v/>
      </c>
    </row>
    <row r="45" spans="1:11" x14ac:dyDescent="0.15">
      <c r="E45" s="90" t="str">
        <f t="shared" si="0"/>
        <v/>
      </c>
      <c r="K45" s="90" t="str">
        <f t="shared" si="1"/>
        <v/>
      </c>
    </row>
    <row r="46" spans="1:11" x14ac:dyDescent="0.15">
      <c r="A46" s="120"/>
      <c r="B46" s="2"/>
      <c r="C46" s="2"/>
      <c r="D46" s="113"/>
      <c r="E46" s="113" t="str">
        <f t="shared" si="0"/>
        <v/>
      </c>
      <c r="F46" s="2"/>
      <c r="G46" s="120"/>
      <c r="H46" s="2"/>
      <c r="I46" s="2"/>
      <c r="J46" s="113"/>
      <c r="K46" s="90" t="str">
        <f t="shared" si="1"/>
        <v/>
      </c>
    </row>
    <row r="47" spans="1:11" ht="14.25" thickBot="1" x14ac:dyDescent="0.2">
      <c r="A47" s="118"/>
      <c r="B47" s="117"/>
      <c r="C47" s="117"/>
      <c r="D47" s="114"/>
      <c r="E47" s="114" t="str">
        <f t="shared" si="0"/>
        <v/>
      </c>
      <c r="F47" s="117"/>
      <c r="G47" s="118"/>
      <c r="H47" s="117"/>
      <c r="I47" s="117"/>
      <c r="J47" s="114"/>
      <c r="K47" s="90" t="str">
        <f t="shared" si="1"/>
        <v/>
      </c>
    </row>
    <row r="48" spans="1:11" ht="14.25" thickTop="1" x14ac:dyDescent="0.15">
      <c r="A48" s="101" t="s">
        <v>546</v>
      </c>
      <c r="E48" s="90" t="str">
        <f t="shared" si="0"/>
        <v/>
      </c>
      <c r="G48" s="101" t="s">
        <v>546</v>
      </c>
      <c r="K48" s="90" t="str">
        <f t="shared" si="1"/>
        <v/>
      </c>
    </row>
    <row r="49" spans="1:12" x14ac:dyDescent="0.15">
      <c r="A49" s="120">
        <v>42109</v>
      </c>
      <c r="B49" s="2" t="s">
        <v>817</v>
      </c>
      <c r="C49" s="2" t="s">
        <v>853</v>
      </c>
      <c r="D49" s="113">
        <v>432</v>
      </c>
      <c r="E49" s="90">
        <f>IF(D49="","",D49)</f>
        <v>432</v>
      </c>
      <c r="K49" s="90" t="str">
        <f t="shared" si="1"/>
        <v/>
      </c>
    </row>
    <row r="50" spans="1:12" x14ac:dyDescent="0.15">
      <c r="E50" s="90" t="str">
        <f t="shared" si="0"/>
        <v/>
      </c>
      <c r="K50" s="90" t="str">
        <f t="shared" si="1"/>
        <v/>
      </c>
      <c r="L50" s="2"/>
    </row>
    <row r="51" spans="1:12" x14ac:dyDescent="0.15">
      <c r="E51" s="90" t="str">
        <f t="shared" si="0"/>
        <v/>
      </c>
      <c r="K51" s="90" t="str">
        <f t="shared" si="1"/>
        <v/>
      </c>
      <c r="L51" s="2"/>
    </row>
    <row r="52" spans="1:12" ht="14.25" thickBot="1" x14ac:dyDescent="0.2">
      <c r="A52" s="118"/>
      <c r="B52" s="117"/>
      <c r="C52" s="117"/>
      <c r="D52" s="114"/>
      <c r="E52" s="114" t="str">
        <f>IF(D52="","",D52+E51)</f>
        <v/>
      </c>
      <c r="F52" s="117"/>
      <c r="G52" s="118"/>
      <c r="H52" s="117"/>
      <c r="I52" s="117"/>
      <c r="J52" s="114"/>
      <c r="K52" s="90" t="str">
        <f t="shared" si="1"/>
        <v/>
      </c>
    </row>
    <row r="53" spans="1:12" ht="14.25" thickTop="1" x14ac:dyDescent="0.15">
      <c r="A53" s="101" t="s">
        <v>1629</v>
      </c>
      <c r="E53" s="90" t="str">
        <f>IF(D53="","",D53+E52)</f>
        <v/>
      </c>
      <c r="G53" s="101" t="s">
        <v>1629</v>
      </c>
      <c r="K53" s="90" t="str">
        <f t="shared" si="1"/>
        <v/>
      </c>
    </row>
    <row r="54" spans="1:12" x14ac:dyDescent="0.15">
      <c r="A54" s="101">
        <v>42460</v>
      </c>
      <c r="B54" t="s">
        <v>729</v>
      </c>
      <c r="C54" t="s">
        <v>741</v>
      </c>
      <c r="D54" s="90">
        <v>216</v>
      </c>
      <c r="E54" s="90">
        <f>IF(D54="","",D54)</f>
        <v>216</v>
      </c>
      <c r="K54" s="90" t="str">
        <f t="shared" si="1"/>
        <v/>
      </c>
    </row>
    <row r="55" spans="1:12" x14ac:dyDescent="0.15">
      <c r="A55" s="101">
        <v>42475</v>
      </c>
      <c r="B55" t="s">
        <v>817</v>
      </c>
      <c r="C55" t="s">
        <v>853</v>
      </c>
      <c r="D55" s="90">
        <v>432</v>
      </c>
      <c r="E55" s="90">
        <f t="shared" si="0"/>
        <v>648</v>
      </c>
      <c r="K55" s="90" t="str">
        <f t="shared" si="1"/>
        <v/>
      </c>
    </row>
    <row r="56" spans="1:12" x14ac:dyDescent="0.15">
      <c r="A56" s="101">
        <v>42579</v>
      </c>
      <c r="B56" t="s">
        <v>409</v>
      </c>
      <c r="C56" t="s">
        <v>741</v>
      </c>
      <c r="D56" s="90">
        <v>270</v>
      </c>
      <c r="E56" s="90">
        <f t="shared" si="0"/>
        <v>918</v>
      </c>
      <c r="K56" s="90" t="str">
        <f t="shared" si="1"/>
        <v/>
      </c>
    </row>
    <row r="57" spans="1:12" x14ac:dyDescent="0.15">
      <c r="A57" s="101">
        <v>42634</v>
      </c>
      <c r="B57" t="s">
        <v>729</v>
      </c>
      <c r="C57" t="s">
        <v>741</v>
      </c>
      <c r="D57" s="90">
        <v>432</v>
      </c>
      <c r="E57" s="90">
        <f t="shared" si="0"/>
        <v>1350</v>
      </c>
      <c r="K57" s="90" t="str">
        <f t="shared" si="1"/>
        <v/>
      </c>
    </row>
    <row r="58" spans="1:12" x14ac:dyDescent="0.15">
      <c r="A58" s="101">
        <v>42634</v>
      </c>
      <c r="B58" t="s">
        <v>729</v>
      </c>
      <c r="C58" t="s">
        <v>741</v>
      </c>
      <c r="D58" s="90">
        <v>432</v>
      </c>
      <c r="E58" s="90">
        <f t="shared" si="0"/>
        <v>1782</v>
      </c>
      <c r="K58" s="90" t="str">
        <f t="shared" si="1"/>
        <v/>
      </c>
    </row>
    <row r="59" spans="1:12" x14ac:dyDescent="0.15">
      <c r="E59" s="90" t="str">
        <f t="shared" ref="E59:E73" si="2">IF(D59="","",D59+E58)</f>
        <v/>
      </c>
      <c r="K59" s="90" t="str">
        <f t="shared" si="1"/>
        <v/>
      </c>
    </row>
    <row r="60" spans="1:12" x14ac:dyDescent="0.15">
      <c r="E60" s="90" t="str">
        <f t="shared" si="2"/>
        <v/>
      </c>
      <c r="K60" s="90" t="str">
        <f t="shared" si="1"/>
        <v/>
      </c>
    </row>
    <row r="61" spans="1:12" ht="14.25" thickBot="1" x14ac:dyDescent="0.2">
      <c r="A61" s="118"/>
      <c r="B61" s="117"/>
      <c r="C61" s="117"/>
      <c r="D61" s="114"/>
      <c r="E61" s="114" t="str">
        <f t="shared" si="2"/>
        <v/>
      </c>
      <c r="F61" s="117"/>
      <c r="G61" s="118"/>
      <c r="H61" s="117"/>
      <c r="I61" s="117"/>
      <c r="J61" s="114"/>
      <c r="K61" s="90" t="str">
        <f t="shared" si="1"/>
        <v/>
      </c>
    </row>
    <row r="62" spans="1:12" ht="14.25" thickTop="1" x14ac:dyDescent="0.15">
      <c r="A62" s="101" t="s">
        <v>1758</v>
      </c>
      <c r="E62" s="90" t="str">
        <f t="shared" si="2"/>
        <v/>
      </c>
      <c r="G62" s="101" t="s">
        <v>1758</v>
      </c>
      <c r="K62" s="90" t="str">
        <f t="shared" si="1"/>
        <v/>
      </c>
    </row>
    <row r="63" spans="1:12" x14ac:dyDescent="0.15">
      <c r="A63" s="101">
        <v>42774</v>
      </c>
      <c r="B63" t="s">
        <v>729</v>
      </c>
      <c r="C63" t="s">
        <v>741</v>
      </c>
      <c r="D63" s="90">
        <v>432</v>
      </c>
      <c r="E63" s="90">
        <f>IF(D63="","",D63)</f>
        <v>432</v>
      </c>
      <c r="K63" s="90" t="str">
        <f t="shared" si="1"/>
        <v/>
      </c>
    </row>
    <row r="64" spans="1:12" x14ac:dyDescent="0.15">
      <c r="A64" s="101">
        <v>42774</v>
      </c>
      <c r="B64" t="s">
        <v>729</v>
      </c>
      <c r="C64" t="s">
        <v>741</v>
      </c>
      <c r="D64" s="90">
        <v>432</v>
      </c>
      <c r="E64" s="90">
        <f>IF(D64="","",D64+E63)</f>
        <v>864</v>
      </c>
      <c r="K64" s="90" t="str">
        <f t="shared" si="1"/>
        <v/>
      </c>
    </row>
    <row r="65" spans="1:11" x14ac:dyDescent="0.15">
      <c r="A65" s="101">
        <v>42774</v>
      </c>
      <c r="B65" t="s">
        <v>729</v>
      </c>
      <c r="C65" t="s">
        <v>741</v>
      </c>
      <c r="D65" s="90">
        <v>216</v>
      </c>
      <c r="E65" s="90">
        <f>IF(D65="","",D65+E64)</f>
        <v>1080</v>
      </c>
      <c r="K65" s="90" t="str">
        <f t="shared" si="1"/>
        <v/>
      </c>
    </row>
    <row r="66" spans="1:11" x14ac:dyDescent="0.15">
      <c r="A66" s="101">
        <v>42779</v>
      </c>
      <c r="B66" t="s">
        <v>729</v>
      </c>
      <c r="C66" t="s">
        <v>741</v>
      </c>
      <c r="D66" s="90">
        <v>432</v>
      </c>
      <c r="E66" s="90">
        <f>IF(D66="","",D66+E65)</f>
        <v>1512</v>
      </c>
      <c r="K66" s="90" t="str">
        <f t="shared" si="1"/>
        <v/>
      </c>
    </row>
    <row r="67" spans="1:11" x14ac:dyDescent="0.15">
      <c r="A67" s="101">
        <v>42813</v>
      </c>
      <c r="B67" t="s">
        <v>729</v>
      </c>
      <c r="C67" t="s">
        <v>741</v>
      </c>
      <c r="D67" s="90">
        <v>108</v>
      </c>
      <c r="E67" s="90">
        <f>IF(D67="","",D67+E66)</f>
        <v>1620</v>
      </c>
      <c r="K67" s="90" t="str">
        <f t="shared" si="1"/>
        <v/>
      </c>
    </row>
    <row r="68" spans="1:11" x14ac:dyDescent="0.15">
      <c r="A68" s="101">
        <v>42831</v>
      </c>
      <c r="B68" t="s">
        <v>729</v>
      </c>
      <c r="C68" t="s">
        <v>741</v>
      </c>
      <c r="D68" s="90">
        <v>216</v>
      </c>
      <c r="E68" s="90">
        <f t="shared" si="2"/>
        <v>1836</v>
      </c>
      <c r="K68" s="90" t="str">
        <f t="shared" si="1"/>
        <v/>
      </c>
    </row>
    <row r="69" spans="1:11" x14ac:dyDescent="0.15">
      <c r="A69" s="101">
        <v>42831</v>
      </c>
      <c r="B69" t="s">
        <v>729</v>
      </c>
      <c r="C69" t="s">
        <v>741</v>
      </c>
      <c r="D69" s="90">
        <v>432</v>
      </c>
      <c r="E69" s="90">
        <f t="shared" si="2"/>
        <v>2268</v>
      </c>
      <c r="K69" s="90" t="str">
        <f t="shared" si="1"/>
        <v/>
      </c>
    </row>
    <row r="70" spans="1:11" x14ac:dyDescent="0.15">
      <c r="A70" s="101">
        <v>42834</v>
      </c>
      <c r="B70" t="s">
        <v>729</v>
      </c>
      <c r="C70" t="s">
        <v>1978</v>
      </c>
      <c r="D70" s="90">
        <v>108</v>
      </c>
      <c r="E70" s="90">
        <f t="shared" si="2"/>
        <v>2376</v>
      </c>
      <c r="K70" s="90" t="str">
        <f t="shared" si="1"/>
        <v/>
      </c>
    </row>
    <row r="71" spans="1:11" x14ac:dyDescent="0.15">
      <c r="A71" s="101">
        <v>42842</v>
      </c>
      <c r="B71" t="s">
        <v>817</v>
      </c>
      <c r="C71" t="s">
        <v>853</v>
      </c>
      <c r="D71" s="90">
        <v>432</v>
      </c>
      <c r="E71" s="90">
        <f t="shared" si="2"/>
        <v>2808</v>
      </c>
      <c r="K71" s="90" t="str">
        <f t="shared" si="1"/>
        <v/>
      </c>
    </row>
    <row r="72" spans="1:11" x14ac:dyDescent="0.15">
      <c r="A72" s="101">
        <v>42894</v>
      </c>
      <c r="B72" t="s">
        <v>729</v>
      </c>
      <c r="C72" t="s">
        <v>741</v>
      </c>
      <c r="D72" s="90">
        <v>432</v>
      </c>
      <c r="E72" s="90">
        <f t="shared" si="2"/>
        <v>3240</v>
      </c>
      <c r="K72" s="90" t="str">
        <f t="shared" si="1"/>
        <v/>
      </c>
    </row>
    <row r="73" spans="1:11" x14ac:dyDescent="0.15">
      <c r="A73" s="101">
        <v>42969</v>
      </c>
      <c r="B73" t="s">
        <v>729</v>
      </c>
      <c r="C73" t="s">
        <v>741</v>
      </c>
      <c r="D73" s="90">
        <v>216</v>
      </c>
      <c r="E73" s="90">
        <f t="shared" si="2"/>
        <v>3456</v>
      </c>
      <c r="K73" s="90" t="str">
        <f t="shared" si="1"/>
        <v/>
      </c>
    </row>
    <row r="74" spans="1:11" x14ac:dyDescent="0.15">
      <c r="K74" s="90" t="str">
        <f t="shared" ref="K74:K95" si="3">IF(J74="","",J74)</f>
        <v/>
      </c>
    </row>
    <row r="75" spans="1:11" x14ac:dyDescent="0.15">
      <c r="E75" s="90" t="str">
        <f t="shared" ref="E75:E80" si="4">IF(D75="","",D75+E74)</f>
        <v/>
      </c>
      <c r="K75" s="90" t="str">
        <f t="shared" si="3"/>
        <v/>
      </c>
    </row>
    <row r="76" spans="1:11" ht="14.25" thickBot="1" x14ac:dyDescent="0.2">
      <c r="A76" s="118"/>
      <c r="B76" s="117"/>
      <c r="C76" s="117"/>
      <c r="D76" s="114"/>
      <c r="E76" s="114" t="str">
        <f t="shared" si="4"/>
        <v/>
      </c>
      <c r="F76" s="117"/>
      <c r="G76" s="118"/>
      <c r="H76" s="117"/>
      <c r="I76" s="117"/>
      <c r="J76" s="114"/>
      <c r="K76" s="114" t="str">
        <f t="shared" si="3"/>
        <v/>
      </c>
    </row>
    <row r="77" spans="1:11" ht="14.25" thickTop="1" x14ac:dyDescent="0.15">
      <c r="A77" s="101" t="s">
        <v>1759</v>
      </c>
      <c r="E77" s="90" t="str">
        <f t="shared" si="4"/>
        <v/>
      </c>
      <c r="G77" s="101" t="s">
        <v>1759</v>
      </c>
      <c r="K77" s="90" t="str">
        <f t="shared" si="3"/>
        <v/>
      </c>
    </row>
    <row r="78" spans="1:11" x14ac:dyDescent="0.15">
      <c r="A78" s="101">
        <v>43164</v>
      </c>
      <c r="B78" t="s">
        <v>2265</v>
      </c>
      <c r="C78" t="s">
        <v>741</v>
      </c>
      <c r="D78" s="90">
        <v>648</v>
      </c>
      <c r="E78" s="90">
        <f>IF(D78="","",D78)</f>
        <v>648</v>
      </c>
      <c r="K78" s="90" t="str">
        <f t="shared" si="3"/>
        <v/>
      </c>
    </row>
    <row r="79" spans="1:11" x14ac:dyDescent="0.15">
      <c r="A79" s="101">
        <v>43180</v>
      </c>
      <c r="B79" t="s">
        <v>729</v>
      </c>
      <c r="C79" t="s">
        <v>780</v>
      </c>
      <c r="D79" s="90">
        <v>108</v>
      </c>
      <c r="E79" s="90">
        <f t="shared" si="4"/>
        <v>756</v>
      </c>
      <c r="K79" s="90" t="str">
        <f t="shared" si="3"/>
        <v/>
      </c>
    </row>
    <row r="80" spans="1:11" x14ac:dyDescent="0.15">
      <c r="A80" s="101">
        <v>43180</v>
      </c>
      <c r="B80" t="s">
        <v>729</v>
      </c>
      <c r="C80" t="s">
        <v>780</v>
      </c>
      <c r="D80" s="90">
        <v>108</v>
      </c>
      <c r="E80" s="90">
        <f t="shared" si="4"/>
        <v>864</v>
      </c>
      <c r="K80" s="90" t="str">
        <f t="shared" si="3"/>
        <v/>
      </c>
    </row>
    <row r="81" spans="1:11" x14ac:dyDescent="0.15">
      <c r="A81" s="101">
        <v>43196</v>
      </c>
      <c r="B81" t="s">
        <v>817</v>
      </c>
      <c r="C81" t="s">
        <v>853</v>
      </c>
      <c r="D81" s="90">
        <v>432</v>
      </c>
      <c r="E81" s="90">
        <f t="shared" ref="E81:E143" si="5">IF(D81="","",D81+E80)</f>
        <v>1296</v>
      </c>
      <c r="K81" s="90" t="str">
        <f t="shared" si="3"/>
        <v/>
      </c>
    </row>
    <row r="82" spans="1:11" x14ac:dyDescent="0.15">
      <c r="A82" s="101">
        <v>43441</v>
      </c>
      <c r="B82" t="s">
        <v>2718</v>
      </c>
      <c r="C82" t="s">
        <v>2734</v>
      </c>
      <c r="D82" s="90">
        <v>432</v>
      </c>
      <c r="E82" s="90">
        <f t="shared" si="5"/>
        <v>1728</v>
      </c>
      <c r="K82" s="90" t="str">
        <f t="shared" si="3"/>
        <v/>
      </c>
    </row>
    <row r="83" spans="1:11" x14ac:dyDescent="0.15">
      <c r="E83" s="90" t="str">
        <f t="shared" si="5"/>
        <v/>
      </c>
      <c r="K83" s="90" t="str">
        <f t="shared" si="3"/>
        <v/>
      </c>
    </row>
    <row r="84" spans="1:11" x14ac:dyDescent="0.15">
      <c r="E84" s="90" t="str">
        <f t="shared" si="5"/>
        <v/>
      </c>
      <c r="K84" s="90" t="str">
        <f t="shared" si="3"/>
        <v/>
      </c>
    </row>
    <row r="85" spans="1:11" ht="14.25" thickBot="1" x14ac:dyDescent="0.2">
      <c r="A85" s="118"/>
      <c r="B85" s="117"/>
      <c r="C85" s="117"/>
      <c r="D85" s="114"/>
      <c r="E85" s="114" t="str">
        <f t="shared" si="5"/>
        <v/>
      </c>
      <c r="F85" s="117"/>
      <c r="G85" s="118"/>
      <c r="H85" s="117"/>
      <c r="I85" s="117"/>
      <c r="J85" s="114"/>
      <c r="K85" s="114" t="str">
        <f t="shared" si="3"/>
        <v/>
      </c>
    </row>
    <row r="86" spans="1:11" ht="14.25" thickTop="1" x14ac:dyDescent="0.15">
      <c r="A86" s="101" t="s">
        <v>3052</v>
      </c>
      <c r="E86" s="90" t="str">
        <f t="shared" si="5"/>
        <v/>
      </c>
      <c r="G86" s="101" t="s">
        <v>1760</v>
      </c>
      <c r="K86" s="90" t="str">
        <f t="shared" si="3"/>
        <v/>
      </c>
    </row>
    <row r="87" spans="1:11" x14ac:dyDescent="0.15">
      <c r="A87" s="101">
        <v>43552</v>
      </c>
      <c r="C87" t="s">
        <v>741</v>
      </c>
      <c r="D87" s="90">
        <v>432</v>
      </c>
      <c r="E87" s="90">
        <f>IF(D87="","",D87)</f>
        <v>432</v>
      </c>
      <c r="G87" s="101">
        <v>43580</v>
      </c>
      <c r="J87" s="90">
        <v>25000</v>
      </c>
      <c r="K87" s="90">
        <f t="shared" si="3"/>
        <v>25000</v>
      </c>
    </row>
    <row r="88" spans="1:11" x14ac:dyDescent="0.15">
      <c r="A88" s="101">
        <v>43570</v>
      </c>
      <c r="C88" t="s">
        <v>2975</v>
      </c>
      <c r="D88" s="90">
        <v>432</v>
      </c>
      <c r="E88" s="90">
        <f t="shared" si="5"/>
        <v>864</v>
      </c>
      <c r="K88" s="90" t="str">
        <f t="shared" si="3"/>
        <v/>
      </c>
    </row>
    <row r="89" spans="1:11" x14ac:dyDescent="0.15">
      <c r="A89" s="101">
        <v>43571</v>
      </c>
      <c r="C89" t="s">
        <v>741</v>
      </c>
      <c r="D89" s="90">
        <v>432</v>
      </c>
      <c r="E89" s="90">
        <f>IF(D89="","",D89+E88)</f>
        <v>1296</v>
      </c>
      <c r="K89" s="90" t="str">
        <f t="shared" si="3"/>
        <v/>
      </c>
    </row>
    <row r="90" spans="1:11" x14ac:dyDescent="0.15">
      <c r="A90" s="101">
        <v>43573</v>
      </c>
      <c r="C90" t="s">
        <v>2983</v>
      </c>
      <c r="D90" s="90">
        <v>225000</v>
      </c>
      <c r="E90" s="90">
        <f t="shared" si="5"/>
        <v>226296</v>
      </c>
      <c r="K90" s="90" t="str">
        <f t="shared" si="3"/>
        <v/>
      </c>
    </row>
    <row r="91" spans="1:11" x14ac:dyDescent="0.15">
      <c r="A91" s="101">
        <v>43818</v>
      </c>
      <c r="C91" t="s">
        <v>741</v>
      </c>
      <c r="D91" s="90">
        <v>550</v>
      </c>
      <c r="E91" s="90">
        <f t="shared" si="5"/>
        <v>226846</v>
      </c>
      <c r="K91" s="90" t="str">
        <f t="shared" si="3"/>
        <v/>
      </c>
    </row>
    <row r="92" spans="1:11" x14ac:dyDescent="0.15">
      <c r="A92" s="101">
        <v>43818</v>
      </c>
      <c r="C92" t="s">
        <v>741</v>
      </c>
      <c r="D92" s="90">
        <v>220</v>
      </c>
      <c r="E92" s="90">
        <f t="shared" si="5"/>
        <v>227066</v>
      </c>
      <c r="K92" s="90" t="str">
        <f t="shared" si="3"/>
        <v/>
      </c>
    </row>
    <row r="93" spans="1:11" x14ac:dyDescent="0.15">
      <c r="A93" s="101">
        <v>43818</v>
      </c>
      <c r="C93" t="s">
        <v>741</v>
      </c>
      <c r="D93" s="90">
        <v>550</v>
      </c>
      <c r="E93" s="90">
        <f t="shared" si="5"/>
        <v>227616</v>
      </c>
      <c r="K93" s="90" t="str">
        <f t="shared" si="3"/>
        <v/>
      </c>
    </row>
    <row r="94" spans="1:11" x14ac:dyDescent="0.15">
      <c r="A94" s="101">
        <v>43825</v>
      </c>
      <c r="C94" t="s">
        <v>741</v>
      </c>
      <c r="D94" s="90">
        <v>550</v>
      </c>
      <c r="E94" s="90">
        <f t="shared" si="5"/>
        <v>228166</v>
      </c>
      <c r="K94" s="90" t="str">
        <f t="shared" si="3"/>
        <v/>
      </c>
    </row>
    <row r="95" spans="1:11" x14ac:dyDescent="0.15">
      <c r="E95" s="90" t="str">
        <f t="shared" si="5"/>
        <v/>
      </c>
      <c r="K95" s="90" t="str">
        <f t="shared" si="3"/>
        <v/>
      </c>
    </row>
    <row r="96" spans="1:11" x14ac:dyDescent="0.15">
      <c r="E96" s="90" t="str">
        <f t="shared" si="5"/>
        <v/>
      </c>
      <c r="K96" s="90" t="str">
        <f t="shared" ref="K96:K144" si="6">IF(J96="","",J96+K95)</f>
        <v/>
      </c>
    </row>
    <row r="97" spans="1:11" ht="14.25" thickBot="1" x14ac:dyDescent="0.2">
      <c r="A97" s="118"/>
      <c r="B97" s="117"/>
      <c r="C97" s="117"/>
      <c r="D97" s="114"/>
      <c r="E97" s="114" t="str">
        <f t="shared" si="5"/>
        <v/>
      </c>
      <c r="F97" s="117"/>
      <c r="G97" s="118"/>
      <c r="H97" s="117"/>
      <c r="I97" s="117"/>
      <c r="J97" s="114"/>
      <c r="K97" s="114" t="str">
        <f t="shared" si="6"/>
        <v/>
      </c>
    </row>
    <row r="98" spans="1:11" ht="14.25" thickTop="1" x14ac:dyDescent="0.15">
      <c r="A98" s="101" t="s">
        <v>2896</v>
      </c>
      <c r="E98" s="90" t="str">
        <f t="shared" si="5"/>
        <v/>
      </c>
      <c r="K98" s="90" t="str">
        <f t="shared" si="6"/>
        <v/>
      </c>
    </row>
    <row r="99" spans="1:11" x14ac:dyDescent="0.15">
      <c r="A99" s="101">
        <v>43879</v>
      </c>
      <c r="C99" t="s">
        <v>3093</v>
      </c>
      <c r="D99" s="90">
        <v>550</v>
      </c>
      <c r="E99" s="90">
        <f>IF(D99="","",D99)</f>
        <v>550</v>
      </c>
      <c r="K99" s="90" t="str">
        <f t="shared" si="6"/>
        <v/>
      </c>
    </row>
    <row r="100" spans="1:11" x14ac:dyDescent="0.15">
      <c r="A100" s="101">
        <v>43936</v>
      </c>
      <c r="C100" t="s">
        <v>3095</v>
      </c>
      <c r="D100" s="90">
        <v>660</v>
      </c>
      <c r="E100" s="90">
        <f t="shared" si="5"/>
        <v>1210</v>
      </c>
      <c r="K100" s="90" t="str">
        <f t="shared" si="6"/>
        <v/>
      </c>
    </row>
    <row r="101" spans="1:11" x14ac:dyDescent="0.15">
      <c r="A101" s="101">
        <v>44021</v>
      </c>
      <c r="C101" t="s">
        <v>3093</v>
      </c>
      <c r="D101" s="90">
        <v>168</v>
      </c>
      <c r="E101" s="90">
        <f t="shared" si="5"/>
        <v>1378</v>
      </c>
      <c r="K101" s="90" t="str">
        <f t="shared" si="6"/>
        <v/>
      </c>
    </row>
    <row r="102" spans="1:11" x14ac:dyDescent="0.15">
      <c r="A102" s="101">
        <v>44124</v>
      </c>
      <c r="C102" t="s">
        <v>741</v>
      </c>
      <c r="D102" s="90">
        <v>440</v>
      </c>
      <c r="E102" s="90">
        <f t="shared" si="5"/>
        <v>1818</v>
      </c>
      <c r="K102" s="90" t="str">
        <f t="shared" si="6"/>
        <v/>
      </c>
    </row>
    <row r="103" spans="1:11" x14ac:dyDescent="0.15">
      <c r="A103" s="101">
        <v>44174</v>
      </c>
      <c r="C103" t="s">
        <v>741</v>
      </c>
      <c r="D103" s="90">
        <v>550</v>
      </c>
      <c r="E103" s="90">
        <f t="shared" si="5"/>
        <v>2368</v>
      </c>
      <c r="K103" s="90" t="str">
        <f t="shared" si="6"/>
        <v/>
      </c>
    </row>
    <row r="104" spans="1:11" x14ac:dyDescent="0.15">
      <c r="A104" s="101">
        <v>44189</v>
      </c>
      <c r="C104" t="s">
        <v>741</v>
      </c>
      <c r="D104" s="90">
        <v>660</v>
      </c>
      <c r="E104" s="90">
        <f t="shared" si="5"/>
        <v>3028</v>
      </c>
      <c r="K104" s="90" t="str">
        <f t="shared" si="6"/>
        <v/>
      </c>
    </row>
    <row r="105" spans="1:11" x14ac:dyDescent="0.15">
      <c r="A105" s="101">
        <v>44284</v>
      </c>
      <c r="C105" t="s">
        <v>3162</v>
      </c>
      <c r="D105" s="90">
        <v>550</v>
      </c>
      <c r="E105" s="90">
        <f t="shared" si="5"/>
        <v>3578</v>
      </c>
      <c r="K105" s="90" t="str">
        <f t="shared" si="6"/>
        <v/>
      </c>
    </row>
    <row r="106" spans="1:11" ht="14.25" thickBot="1" x14ac:dyDescent="0.2">
      <c r="A106" s="118"/>
      <c r="B106" s="117"/>
      <c r="C106" s="117"/>
      <c r="D106" s="114"/>
      <c r="E106" s="114" t="str">
        <f t="shared" si="5"/>
        <v/>
      </c>
      <c r="F106" s="117"/>
      <c r="G106" s="118"/>
      <c r="H106" s="117"/>
      <c r="I106" s="117"/>
      <c r="J106" s="114"/>
      <c r="K106" s="114" t="str">
        <f t="shared" si="6"/>
        <v/>
      </c>
    </row>
    <row r="107" spans="1:11" ht="14.25" thickTop="1" x14ac:dyDescent="0.15">
      <c r="A107" s="101" t="s">
        <v>2898</v>
      </c>
      <c r="E107" s="90" t="str">
        <f t="shared" si="5"/>
        <v/>
      </c>
      <c r="K107" s="90" t="str">
        <f t="shared" si="6"/>
        <v/>
      </c>
    </row>
    <row r="108" spans="1:11" x14ac:dyDescent="0.15">
      <c r="A108" s="101">
        <v>44301</v>
      </c>
      <c r="C108" t="s">
        <v>853</v>
      </c>
      <c r="D108" s="90">
        <v>440</v>
      </c>
      <c r="E108" s="90">
        <f>IF(D108="","",D108)</f>
        <v>440</v>
      </c>
      <c r="K108" s="90" t="str">
        <f t="shared" si="6"/>
        <v/>
      </c>
    </row>
    <row r="109" spans="1:11" x14ac:dyDescent="0.15">
      <c r="A109" s="101">
        <v>44354</v>
      </c>
      <c r="C109" t="s">
        <v>741</v>
      </c>
      <c r="D109" s="90">
        <v>550</v>
      </c>
      <c r="E109" s="90">
        <f t="shared" si="5"/>
        <v>990</v>
      </c>
      <c r="K109" s="90" t="str">
        <f t="shared" si="6"/>
        <v/>
      </c>
    </row>
    <row r="110" spans="1:11" x14ac:dyDescent="0.15">
      <c r="A110" s="101">
        <v>44377</v>
      </c>
      <c r="C110" t="s">
        <v>741</v>
      </c>
      <c r="D110" s="90">
        <v>550</v>
      </c>
      <c r="E110" s="90">
        <f t="shared" si="5"/>
        <v>1540</v>
      </c>
      <c r="K110" s="90" t="str">
        <f t="shared" si="6"/>
        <v/>
      </c>
    </row>
    <row r="111" spans="1:11" x14ac:dyDescent="0.15">
      <c r="A111" s="101">
        <v>44413</v>
      </c>
      <c r="C111" t="s">
        <v>741</v>
      </c>
      <c r="D111" s="90">
        <v>550</v>
      </c>
      <c r="E111" s="90">
        <f t="shared" si="5"/>
        <v>2090</v>
      </c>
      <c r="K111" s="90" t="str">
        <f t="shared" si="6"/>
        <v/>
      </c>
    </row>
    <row r="112" spans="1:11" x14ac:dyDescent="0.15">
      <c r="A112" s="101">
        <v>44424</v>
      </c>
      <c r="C112" t="s">
        <v>741</v>
      </c>
      <c r="D112" s="90">
        <v>330</v>
      </c>
      <c r="E112" s="90">
        <f t="shared" si="5"/>
        <v>2420</v>
      </c>
      <c r="K112" s="90" t="str">
        <f t="shared" si="6"/>
        <v/>
      </c>
    </row>
    <row r="113" spans="1:11" x14ac:dyDescent="0.15">
      <c r="A113" s="101">
        <v>44601</v>
      </c>
      <c r="C113" t="s">
        <v>741</v>
      </c>
      <c r="D113" s="90">
        <v>440</v>
      </c>
      <c r="E113" s="90">
        <f t="shared" si="5"/>
        <v>2860</v>
      </c>
      <c r="K113" s="90" t="str">
        <f t="shared" si="6"/>
        <v/>
      </c>
    </row>
    <row r="114" spans="1:11" x14ac:dyDescent="0.15">
      <c r="A114" s="101">
        <v>44620</v>
      </c>
      <c r="C114" t="s">
        <v>741</v>
      </c>
      <c r="D114" s="90">
        <v>440</v>
      </c>
      <c r="E114" s="90">
        <f t="shared" si="5"/>
        <v>3300</v>
      </c>
      <c r="K114" s="90" t="str">
        <f t="shared" si="6"/>
        <v/>
      </c>
    </row>
    <row r="115" spans="1:11" x14ac:dyDescent="0.15">
      <c r="A115" s="120">
        <v>44637</v>
      </c>
      <c r="B115" s="2"/>
      <c r="C115" s="2" t="s">
        <v>741</v>
      </c>
      <c r="D115" s="113">
        <v>440</v>
      </c>
      <c r="E115" s="113">
        <f t="shared" si="5"/>
        <v>3740</v>
      </c>
      <c r="F115" s="2"/>
      <c r="G115" s="120"/>
      <c r="H115" s="2"/>
      <c r="I115" s="2"/>
      <c r="J115" s="113"/>
      <c r="K115" s="113" t="str">
        <f t="shared" si="6"/>
        <v/>
      </c>
    </row>
    <row r="116" spans="1:11" x14ac:dyDescent="0.15">
      <c r="A116" s="101">
        <v>44637</v>
      </c>
      <c r="B116" s="2"/>
      <c r="C116" t="s">
        <v>741</v>
      </c>
      <c r="D116" s="113">
        <v>440</v>
      </c>
      <c r="E116" s="113">
        <f t="shared" si="5"/>
        <v>4180</v>
      </c>
      <c r="F116" s="2"/>
      <c r="G116" s="120"/>
      <c r="H116" s="2"/>
      <c r="I116" s="2"/>
      <c r="J116" s="113"/>
      <c r="K116" s="113" t="str">
        <f t="shared" si="6"/>
        <v/>
      </c>
    </row>
    <row r="117" spans="1:11" x14ac:dyDescent="0.15">
      <c r="A117" s="101">
        <v>44643</v>
      </c>
      <c r="C117" t="s">
        <v>741</v>
      </c>
      <c r="D117" s="90">
        <v>275</v>
      </c>
      <c r="E117" s="90">
        <f t="shared" si="5"/>
        <v>4455</v>
      </c>
      <c r="K117" s="90" t="str">
        <f t="shared" si="6"/>
        <v/>
      </c>
    </row>
    <row r="118" spans="1:11" x14ac:dyDescent="0.15">
      <c r="A118" s="101">
        <v>44651</v>
      </c>
      <c r="C118" t="s">
        <v>741</v>
      </c>
      <c r="D118" s="90">
        <v>275</v>
      </c>
      <c r="E118" s="90">
        <f t="shared" si="5"/>
        <v>4730</v>
      </c>
      <c r="K118" s="90" t="str">
        <f t="shared" si="6"/>
        <v/>
      </c>
    </row>
    <row r="119" spans="1:11" ht="14.25" thickBot="1" x14ac:dyDescent="0.2">
      <c r="A119" s="118"/>
      <c r="B119" s="117"/>
      <c r="C119" s="117"/>
      <c r="D119" s="114"/>
      <c r="E119" s="114" t="str">
        <f t="shared" si="5"/>
        <v/>
      </c>
      <c r="F119" s="117"/>
      <c r="G119" s="118"/>
      <c r="H119" s="117"/>
      <c r="I119" s="117"/>
      <c r="J119" s="114"/>
      <c r="K119" s="114" t="str">
        <f t="shared" si="6"/>
        <v/>
      </c>
    </row>
    <row r="120" spans="1:11" ht="14.25" thickTop="1" x14ac:dyDescent="0.15">
      <c r="A120" s="101" t="s">
        <v>3337</v>
      </c>
      <c r="E120" s="90" t="str">
        <f t="shared" si="5"/>
        <v/>
      </c>
      <c r="K120" s="90" t="str">
        <f t="shared" si="6"/>
        <v/>
      </c>
    </row>
    <row r="121" spans="1:11" x14ac:dyDescent="0.15">
      <c r="A121" s="101">
        <v>44666</v>
      </c>
      <c r="C121" t="s">
        <v>3500</v>
      </c>
      <c r="D121" s="90">
        <v>440</v>
      </c>
      <c r="E121" s="90">
        <f>IF(D121="","",D121)</f>
        <v>440</v>
      </c>
      <c r="K121" s="90" t="str">
        <f t="shared" si="6"/>
        <v/>
      </c>
    </row>
    <row r="122" spans="1:11" x14ac:dyDescent="0.15">
      <c r="A122" s="101">
        <v>44692</v>
      </c>
      <c r="C122" t="s">
        <v>3162</v>
      </c>
      <c r="D122" s="90">
        <v>440</v>
      </c>
      <c r="E122" s="90">
        <f t="shared" si="5"/>
        <v>880</v>
      </c>
      <c r="K122" s="90" t="str">
        <f t="shared" si="6"/>
        <v/>
      </c>
    </row>
    <row r="123" spans="1:11" x14ac:dyDescent="0.15">
      <c r="A123" s="101">
        <v>44722</v>
      </c>
      <c r="C123" t="s">
        <v>3162</v>
      </c>
      <c r="D123" s="90">
        <v>440</v>
      </c>
      <c r="E123" s="90">
        <f t="shared" si="5"/>
        <v>1320</v>
      </c>
      <c r="K123" s="90" t="str">
        <f t="shared" si="6"/>
        <v/>
      </c>
    </row>
    <row r="124" spans="1:11" x14ac:dyDescent="0.15">
      <c r="A124" s="101">
        <v>44748</v>
      </c>
      <c r="C124" t="s">
        <v>3162</v>
      </c>
      <c r="D124" s="90">
        <v>110</v>
      </c>
      <c r="E124" s="90">
        <f t="shared" si="5"/>
        <v>1430</v>
      </c>
      <c r="K124" s="90" t="str">
        <f t="shared" si="6"/>
        <v/>
      </c>
    </row>
    <row r="125" spans="1:11" x14ac:dyDescent="0.15">
      <c r="A125" s="101">
        <v>44795</v>
      </c>
      <c r="C125" t="s">
        <v>3162</v>
      </c>
      <c r="D125" s="90">
        <v>440</v>
      </c>
      <c r="E125" s="90">
        <f t="shared" si="5"/>
        <v>1870</v>
      </c>
      <c r="K125" s="90" t="str">
        <f t="shared" si="6"/>
        <v/>
      </c>
    </row>
    <row r="126" spans="1:11" x14ac:dyDescent="0.15">
      <c r="A126" s="101">
        <v>44847</v>
      </c>
      <c r="C126" t="s">
        <v>3162</v>
      </c>
      <c r="D126" s="90">
        <v>440</v>
      </c>
      <c r="E126" s="90">
        <f t="shared" si="5"/>
        <v>2310</v>
      </c>
      <c r="K126" s="90" t="str">
        <f t="shared" si="6"/>
        <v/>
      </c>
    </row>
    <row r="127" spans="1:11" x14ac:dyDescent="0.15">
      <c r="A127" s="101">
        <v>44847</v>
      </c>
      <c r="C127" t="s">
        <v>3162</v>
      </c>
      <c r="D127" s="90">
        <v>220</v>
      </c>
      <c r="E127" s="90">
        <f t="shared" si="5"/>
        <v>2530</v>
      </c>
      <c r="K127" s="90" t="str">
        <f t="shared" si="6"/>
        <v/>
      </c>
    </row>
    <row r="128" spans="1:11" x14ac:dyDescent="0.15">
      <c r="A128" s="101">
        <v>44847</v>
      </c>
      <c r="C128" t="s">
        <v>3162</v>
      </c>
      <c r="D128" s="90">
        <v>440</v>
      </c>
      <c r="E128" s="90">
        <f t="shared" si="5"/>
        <v>2970</v>
      </c>
      <c r="K128" s="90" t="str">
        <f t="shared" si="6"/>
        <v/>
      </c>
    </row>
    <row r="129" spans="1:11" x14ac:dyDescent="0.15">
      <c r="A129" s="101">
        <v>44876</v>
      </c>
      <c r="C129" t="s">
        <v>3162</v>
      </c>
      <c r="D129" s="90">
        <v>440</v>
      </c>
      <c r="E129" s="90">
        <f t="shared" si="5"/>
        <v>3410</v>
      </c>
      <c r="K129" s="90" t="str">
        <f t="shared" si="6"/>
        <v/>
      </c>
    </row>
    <row r="130" spans="1:11" x14ac:dyDescent="0.15">
      <c r="A130" s="101">
        <v>44900</v>
      </c>
      <c r="C130" t="s">
        <v>3162</v>
      </c>
      <c r="D130" s="90">
        <v>275</v>
      </c>
      <c r="E130" s="90">
        <f t="shared" si="5"/>
        <v>3685</v>
      </c>
      <c r="K130" s="90" t="str">
        <f t="shared" si="6"/>
        <v/>
      </c>
    </row>
    <row r="131" spans="1:11" x14ac:dyDescent="0.15">
      <c r="A131" s="101">
        <v>44936</v>
      </c>
      <c r="C131" t="s">
        <v>3162</v>
      </c>
      <c r="D131" s="90">
        <v>440</v>
      </c>
      <c r="E131" s="90">
        <f t="shared" si="5"/>
        <v>4125</v>
      </c>
      <c r="K131" s="90" t="str">
        <f t="shared" si="6"/>
        <v/>
      </c>
    </row>
    <row r="132" spans="1:11" ht="14.25" thickBot="1" x14ac:dyDescent="0.2">
      <c r="A132" s="118"/>
      <c r="B132" s="117"/>
      <c r="C132" s="117"/>
      <c r="D132" s="114"/>
      <c r="E132" s="114" t="str">
        <f t="shared" si="5"/>
        <v/>
      </c>
      <c r="F132" s="117"/>
      <c r="G132" s="118"/>
      <c r="H132" s="117"/>
      <c r="I132" s="117"/>
      <c r="J132" s="114"/>
      <c r="K132" s="114" t="str">
        <f t="shared" si="6"/>
        <v/>
      </c>
    </row>
    <row r="133" spans="1:11" ht="14.25" thickTop="1" x14ac:dyDescent="0.15">
      <c r="A133" s="101" t="s">
        <v>3531</v>
      </c>
      <c r="E133" s="90" t="str">
        <f t="shared" si="5"/>
        <v/>
      </c>
      <c r="K133" s="90" t="str">
        <f t="shared" si="6"/>
        <v/>
      </c>
    </row>
    <row r="134" spans="1:11" x14ac:dyDescent="0.15">
      <c r="A134" s="101">
        <v>45033</v>
      </c>
      <c r="C134" t="s">
        <v>853</v>
      </c>
      <c r="D134" s="90">
        <v>440</v>
      </c>
      <c r="E134" s="90">
        <f>IF(D134="","",D134)</f>
        <v>440</v>
      </c>
      <c r="K134" s="90" t="str">
        <f t="shared" si="6"/>
        <v/>
      </c>
    </row>
    <row r="135" spans="1:11" x14ac:dyDescent="0.15">
      <c r="A135" s="101">
        <v>45056</v>
      </c>
      <c r="C135" t="s">
        <v>741</v>
      </c>
      <c r="D135" s="90">
        <v>440</v>
      </c>
      <c r="E135" s="90">
        <f t="shared" si="5"/>
        <v>880</v>
      </c>
      <c r="K135" s="90" t="str">
        <f t="shared" si="6"/>
        <v/>
      </c>
    </row>
    <row r="136" spans="1:11" x14ac:dyDescent="0.15">
      <c r="A136" s="101">
        <v>45077</v>
      </c>
      <c r="C136" t="s">
        <v>741</v>
      </c>
      <c r="D136" s="90">
        <v>440</v>
      </c>
      <c r="E136" s="90">
        <f t="shared" si="5"/>
        <v>1320</v>
      </c>
      <c r="K136" s="90" t="str">
        <f t="shared" si="6"/>
        <v/>
      </c>
    </row>
    <row r="137" spans="1:11" x14ac:dyDescent="0.15">
      <c r="A137" s="101">
        <v>45110</v>
      </c>
      <c r="C137" t="s">
        <v>741</v>
      </c>
      <c r="D137" s="90">
        <v>110</v>
      </c>
      <c r="E137" s="90">
        <f t="shared" si="5"/>
        <v>1430</v>
      </c>
      <c r="K137" s="90" t="str">
        <f t="shared" si="6"/>
        <v/>
      </c>
    </row>
    <row r="138" spans="1:11" x14ac:dyDescent="0.15">
      <c r="A138" s="101">
        <v>45189</v>
      </c>
      <c r="C138" t="s">
        <v>741</v>
      </c>
      <c r="D138" s="90">
        <v>440</v>
      </c>
      <c r="E138" s="90">
        <f t="shared" si="5"/>
        <v>1870</v>
      </c>
      <c r="K138" s="90" t="str">
        <f t="shared" si="6"/>
        <v/>
      </c>
    </row>
    <row r="139" spans="1:11" x14ac:dyDescent="0.15">
      <c r="A139" s="101">
        <v>45224</v>
      </c>
      <c r="C139" t="s">
        <v>741</v>
      </c>
      <c r="D139" s="90">
        <v>110</v>
      </c>
      <c r="E139" s="90">
        <f t="shared" si="5"/>
        <v>1980</v>
      </c>
      <c r="K139" s="90" t="str">
        <f t="shared" si="6"/>
        <v/>
      </c>
    </row>
    <row r="140" spans="1:11" x14ac:dyDescent="0.15">
      <c r="A140" s="101">
        <v>45308</v>
      </c>
      <c r="C140" t="s">
        <v>741</v>
      </c>
      <c r="D140" s="90">
        <v>440</v>
      </c>
      <c r="E140" s="90">
        <f t="shared" si="5"/>
        <v>2420</v>
      </c>
      <c r="K140" s="90" t="str">
        <f t="shared" si="6"/>
        <v/>
      </c>
    </row>
    <row r="141" spans="1:11" x14ac:dyDescent="0.15">
      <c r="A141" s="101">
        <v>45376</v>
      </c>
      <c r="C141" t="s">
        <v>741</v>
      </c>
      <c r="D141" s="90">
        <v>440</v>
      </c>
      <c r="E141" s="90">
        <f t="shared" si="5"/>
        <v>2860</v>
      </c>
      <c r="K141" s="90" t="str">
        <f t="shared" si="6"/>
        <v/>
      </c>
    </row>
    <row r="142" spans="1:11" ht="14.25" thickBot="1" x14ac:dyDescent="0.2">
      <c r="A142" s="118"/>
      <c r="B142" s="117"/>
      <c r="C142" s="117"/>
      <c r="D142" s="114"/>
      <c r="E142" s="114" t="str">
        <f t="shared" si="5"/>
        <v/>
      </c>
      <c r="F142" s="117"/>
      <c r="G142" s="118"/>
      <c r="H142" s="117"/>
      <c r="I142" s="117"/>
      <c r="K142" s="90" t="str">
        <f t="shared" si="6"/>
        <v/>
      </c>
    </row>
    <row r="143" spans="1:11" ht="14.25" thickTop="1" x14ac:dyDescent="0.15">
      <c r="A143" s="101" t="s">
        <v>3675</v>
      </c>
      <c r="E143" s="90" t="str">
        <f t="shared" si="5"/>
        <v/>
      </c>
      <c r="K143" s="90" t="str">
        <f t="shared" si="6"/>
        <v/>
      </c>
    </row>
    <row r="144" spans="1:11" x14ac:dyDescent="0.15">
      <c r="A144" s="101">
        <v>45397</v>
      </c>
      <c r="C144" t="s">
        <v>3844</v>
      </c>
      <c r="D144" s="90">
        <v>440</v>
      </c>
      <c r="E144" s="90">
        <v>440</v>
      </c>
      <c r="K144" s="90" t="str">
        <f t="shared" si="6"/>
        <v/>
      </c>
    </row>
    <row r="145" spans="1:11" x14ac:dyDescent="0.15">
      <c r="A145" s="101">
        <v>45413</v>
      </c>
      <c r="C145" t="s">
        <v>2734</v>
      </c>
      <c r="D145" s="90">
        <v>220</v>
      </c>
      <c r="E145" s="90">
        <f t="shared" ref="E145:E208" si="7">IF(D145="","",D145+E144)</f>
        <v>660</v>
      </c>
      <c r="K145" s="90" t="str">
        <f t="shared" ref="K145:K208" si="8">IF(J145="","",J145+K144)</f>
        <v/>
      </c>
    </row>
    <row r="146" spans="1:11" x14ac:dyDescent="0.15">
      <c r="A146" s="101">
        <v>45413</v>
      </c>
      <c r="C146" t="s">
        <v>2734</v>
      </c>
      <c r="D146" s="90">
        <v>220</v>
      </c>
      <c r="E146" s="90">
        <f t="shared" si="7"/>
        <v>880</v>
      </c>
      <c r="K146" s="90" t="str">
        <f t="shared" si="8"/>
        <v/>
      </c>
    </row>
    <row r="147" spans="1:11" x14ac:dyDescent="0.15">
      <c r="A147" s="101">
        <v>45413</v>
      </c>
      <c r="C147" t="s">
        <v>2734</v>
      </c>
      <c r="D147" s="90">
        <v>880</v>
      </c>
      <c r="E147" s="90">
        <f t="shared" si="7"/>
        <v>1760</v>
      </c>
      <c r="K147" s="90" t="str">
        <f t="shared" si="8"/>
        <v/>
      </c>
    </row>
    <row r="148" spans="1:11" x14ac:dyDescent="0.15">
      <c r="A148" s="101">
        <v>45429</v>
      </c>
      <c r="C148" t="s">
        <v>2734</v>
      </c>
      <c r="D148" s="90">
        <v>440</v>
      </c>
      <c r="E148" s="90">
        <f t="shared" si="7"/>
        <v>2200</v>
      </c>
      <c r="K148" s="90" t="str">
        <f t="shared" si="8"/>
        <v/>
      </c>
    </row>
    <row r="149" spans="1:11" x14ac:dyDescent="0.15">
      <c r="A149" s="101">
        <v>45532</v>
      </c>
      <c r="C149" t="s">
        <v>2734</v>
      </c>
      <c r="D149" s="90">
        <v>440</v>
      </c>
      <c r="E149" s="90">
        <f t="shared" si="7"/>
        <v>2640</v>
      </c>
      <c r="K149" s="90" t="str">
        <f t="shared" si="8"/>
        <v/>
      </c>
    </row>
    <row r="150" spans="1:11" x14ac:dyDescent="0.15">
      <c r="A150" s="101">
        <v>45532</v>
      </c>
      <c r="C150" t="s">
        <v>2734</v>
      </c>
      <c r="D150" s="90">
        <v>275</v>
      </c>
      <c r="E150" s="90">
        <f t="shared" si="7"/>
        <v>2915</v>
      </c>
      <c r="K150" s="90" t="str">
        <f t="shared" si="8"/>
        <v/>
      </c>
    </row>
    <row r="151" spans="1:11" x14ac:dyDescent="0.15">
      <c r="A151" s="101">
        <v>45545</v>
      </c>
      <c r="C151" t="s">
        <v>2734</v>
      </c>
      <c r="D151" s="90">
        <v>275</v>
      </c>
      <c r="E151" s="90">
        <f t="shared" si="7"/>
        <v>3190</v>
      </c>
      <c r="K151" s="90" t="str">
        <f t="shared" si="8"/>
        <v/>
      </c>
    </row>
    <row r="152" spans="1:11" x14ac:dyDescent="0.15">
      <c r="A152" s="101">
        <v>45545</v>
      </c>
      <c r="C152" t="s">
        <v>2734</v>
      </c>
      <c r="D152" s="90">
        <v>220</v>
      </c>
      <c r="E152" s="90">
        <f t="shared" si="7"/>
        <v>3410</v>
      </c>
      <c r="K152" s="90" t="str">
        <f t="shared" si="8"/>
        <v/>
      </c>
    </row>
    <row r="153" spans="1:11" x14ac:dyDescent="0.15">
      <c r="A153" s="101">
        <v>45602</v>
      </c>
      <c r="C153" t="s">
        <v>2734</v>
      </c>
      <c r="D153" s="90">
        <v>110</v>
      </c>
      <c r="E153" s="90">
        <f t="shared" si="7"/>
        <v>3520</v>
      </c>
      <c r="K153" s="90" t="str">
        <f t="shared" si="8"/>
        <v/>
      </c>
    </row>
    <row r="154" spans="1:11" x14ac:dyDescent="0.15">
      <c r="A154" s="101">
        <v>45608</v>
      </c>
      <c r="C154" t="s">
        <v>2734</v>
      </c>
      <c r="D154" s="90">
        <v>770</v>
      </c>
      <c r="E154" s="90">
        <f t="shared" si="7"/>
        <v>4290</v>
      </c>
      <c r="K154" s="90" t="str">
        <f t="shared" si="8"/>
        <v/>
      </c>
    </row>
    <row r="155" spans="1:11" x14ac:dyDescent="0.15">
      <c r="A155" s="101">
        <v>45609</v>
      </c>
      <c r="C155" t="s">
        <v>2734</v>
      </c>
      <c r="D155" s="90">
        <v>220</v>
      </c>
      <c r="E155" s="90">
        <f t="shared" si="7"/>
        <v>4510</v>
      </c>
      <c r="K155" s="90" t="str">
        <f t="shared" si="8"/>
        <v/>
      </c>
    </row>
    <row r="156" spans="1:11" x14ac:dyDescent="0.15">
      <c r="A156" s="101">
        <v>45687</v>
      </c>
      <c r="C156" t="s">
        <v>2734</v>
      </c>
      <c r="D156" s="90">
        <v>440</v>
      </c>
      <c r="E156" s="90">
        <f t="shared" si="7"/>
        <v>4950</v>
      </c>
      <c r="K156" s="90" t="str">
        <f t="shared" si="8"/>
        <v/>
      </c>
    </row>
    <row r="157" spans="1:11" x14ac:dyDescent="0.15">
      <c r="A157" s="101">
        <v>45728</v>
      </c>
      <c r="C157" t="s">
        <v>2734</v>
      </c>
      <c r="D157" s="90">
        <v>440</v>
      </c>
      <c r="E157" s="90">
        <f t="shared" si="7"/>
        <v>5390</v>
      </c>
      <c r="K157" s="90" t="str">
        <f t="shared" si="8"/>
        <v/>
      </c>
    </row>
    <row r="158" spans="1:11" x14ac:dyDescent="0.15">
      <c r="A158" s="101">
        <v>45741</v>
      </c>
      <c r="C158" t="s">
        <v>2734</v>
      </c>
      <c r="D158" s="90">
        <v>440</v>
      </c>
      <c r="E158" s="90">
        <f t="shared" si="7"/>
        <v>5830</v>
      </c>
      <c r="K158" s="90" t="str">
        <f t="shared" si="8"/>
        <v/>
      </c>
    </row>
    <row r="159" spans="1:11" x14ac:dyDescent="0.15">
      <c r="E159" s="90" t="str">
        <f t="shared" si="7"/>
        <v/>
      </c>
      <c r="K159" s="90" t="str">
        <f t="shared" si="8"/>
        <v/>
      </c>
    </row>
    <row r="160" spans="1: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si="7"/>
        <v/>
      </c>
      <c r="K191" s="90" t="str">
        <f t="shared" si="8"/>
        <v/>
      </c>
    </row>
    <row r="192" spans="5:11" x14ac:dyDescent="0.15">
      <c r="E192" s="90" t="str">
        <f t="shared" si="7"/>
        <v/>
      </c>
      <c r="K192" s="90" t="str">
        <f t="shared" si="8"/>
        <v/>
      </c>
    </row>
    <row r="193" spans="5:11" x14ac:dyDescent="0.15">
      <c r="E193" s="90" t="str">
        <f t="shared" si="7"/>
        <v/>
      </c>
      <c r="K193" s="90" t="str">
        <f t="shared" si="8"/>
        <v/>
      </c>
    </row>
    <row r="194" spans="5:11" x14ac:dyDescent="0.15">
      <c r="E194" s="90" t="str">
        <f t="shared" si="7"/>
        <v/>
      </c>
      <c r="K194" s="90" t="str">
        <f t="shared" si="8"/>
        <v/>
      </c>
    </row>
    <row r="195" spans="5:11" x14ac:dyDescent="0.15">
      <c r="E195" s="90" t="str">
        <f t="shared" si="7"/>
        <v/>
      </c>
      <c r="K195" s="90" t="str">
        <f t="shared" si="8"/>
        <v/>
      </c>
    </row>
    <row r="196" spans="5:11" x14ac:dyDescent="0.15">
      <c r="E196" s="90" t="str">
        <f t="shared" si="7"/>
        <v/>
      </c>
      <c r="K196" s="90" t="str">
        <f t="shared" si="8"/>
        <v/>
      </c>
    </row>
    <row r="197" spans="5:11" x14ac:dyDescent="0.15">
      <c r="E197" s="90" t="str">
        <f t="shared" si="7"/>
        <v/>
      </c>
      <c r="K197" s="90" t="str">
        <f t="shared" si="8"/>
        <v/>
      </c>
    </row>
    <row r="198" spans="5:11" x14ac:dyDescent="0.15">
      <c r="E198" s="90" t="str">
        <f t="shared" si="7"/>
        <v/>
      </c>
      <c r="K198" s="90" t="str">
        <f t="shared" si="8"/>
        <v/>
      </c>
    </row>
    <row r="199" spans="5:11" x14ac:dyDescent="0.15">
      <c r="E199" s="90" t="str">
        <f t="shared" si="7"/>
        <v/>
      </c>
      <c r="K199" s="90" t="str">
        <f t="shared" si="8"/>
        <v/>
      </c>
    </row>
    <row r="200" spans="5:11" x14ac:dyDescent="0.15">
      <c r="E200" s="90" t="str">
        <f t="shared" si="7"/>
        <v/>
      </c>
      <c r="K200" s="90" t="str">
        <f t="shared" si="8"/>
        <v/>
      </c>
    </row>
    <row r="201" spans="5:11" x14ac:dyDescent="0.15">
      <c r="E201" s="90" t="str">
        <f t="shared" si="7"/>
        <v/>
      </c>
      <c r="K201" s="90" t="str">
        <f t="shared" si="8"/>
        <v/>
      </c>
    </row>
    <row r="202" spans="5:11" x14ac:dyDescent="0.15">
      <c r="E202" s="90" t="str">
        <f t="shared" si="7"/>
        <v/>
      </c>
      <c r="K202" s="90" t="str">
        <f t="shared" si="8"/>
        <v/>
      </c>
    </row>
    <row r="203" spans="5:11" x14ac:dyDescent="0.15">
      <c r="E203" s="90" t="str">
        <f t="shared" si="7"/>
        <v/>
      </c>
      <c r="K203" s="90" t="str">
        <f t="shared" si="8"/>
        <v/>
      </c>
    </row>
    <row r="204" spans="5:11" x14ac:dyDescent="0.15">
      <c r="E204" s="90" t="str">
        <f t="shared" si="7"/>
        <v/>
      </c>
      <c r="K204" s="90" t="str">
        <f t="shared" si="8"/>
        <v/>
      </c>
    </row>
    <row r="205" spans="5:11" x14ac:dyDescent="0.15">
      <c r="E205" s="90" t="str">
        <f t="shared" si="7"/>
        <v/>
      </c>
      <c r="K205" s="90" t="str">
        <f t="shared" si="8"/>
        <v/>
      </c>
    </row>
    <row r="206" spans="5:11" x14ac:dyDescent="0.15">
      <c r="E206" s="90" t="str">
        <f t="shared" si="7"/>
        <v/>
      </c>
      <c r="K206" s="90" t="str">
        <f t="shared" si="8"/>
        <v/>
      </c>
    </row>
    <row r="207" spans="5:11" x14ac:dyDescent="0.15">
      <c r="E207" s="90" t="str">
        <f t="shared" si="7"/>
        <v/>
      </c>
      <c r="K207" s="90" t="str">
        <f t="shared" si="8"/>
        <v/>
      </c>
    </row>
    <row r="208" spans="5:11" x14ac:dyDescent="0.15">
      <c r="E208" s="90" t="str">
        <f t="shared" si="7"/>
        <v/>
      </c>
      <c r="K208" s="90" t="str">
        <f t="shared" si="8"/>
        <v/>
      </c>
    </row>
    <row r="209" spans="5:11" x14ac:dyDescent="0.15">
      <c r="E209" s="90" t="str">
        <f t="shared" ref="E209:E268" si="9">IF(D209="","",D209+E208)</f>
        <v/>
      </c>
      <c r="K209" s="90" t="str">
        <f t="shared" ref="K209:K272" si="10">IF(J209="","",J209+K208)</f>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si="9"/>
        <v/>
      </c>
      <c r="K255" s="90" t="str">
        <f t="shared" si="10"/>
        <v/>
      </c>
    </row>
    <row r="256" spans="5:11" x14ac:dyDescent="0.15">
      <c r="E256" s="90" t="str">
        <f t="shared" si="9"/>
        <v/>
      </c>
      <c r="K256" s="90" t="str">
        <f t="shared" si="10"/>
        <v/>
      </c>
    </row>
    <row r="257" spans="5:11" x14ac:dyDescent="0.15">
      <c r="E257" s="90" t="str">
        <f t="shared" si="9"/>
        <v/>
      </c>
      <c r="K257" s="90" t="str">
        <f t="shared" si="10"/>
        <v/>
      </c>
    </row>
    <row r="258" spans="5:11" x14ac:dyDescent="0.15">
      <c r="E258" s="90" t="str">
        <f t="shared" si="9"/>
        <v/>
      </c>
      <c r="K258" s="90" t="str">
        <f t="shared" si="10"/>
        <v/>
      </c>
    </row>
    <row r="259" spans="5:11" x14ac:dyDescent="0.15">
      <c r="E259" s="90" t="str">
        <f t="shared" si="9"/>
        <v/>
      </c>
      <c r="K259" s="90" t="str">
        <f t="shared" si="10"/>
        <v/>
      </c>
    </row>
    <row r="260" spans="5:11" x14ac:dyDescent="0.15">
      <c r="E260" s="90" t="str">
        <f t="shared" si="9"/>
        <v/>
      </c>
      <c r="K260" s="90" t="str">
        <f t="shared" si="10"/>
        <v/>
      </c>
    </row>
    <row r="261" spans="5:11" x14ac:dyDescent="0.15">
      <c r="E261" s="90" t="str">
        <f t="shared" si="9"/>
        <v/>
      </c>
      <c r="K261" s="90" t="str">
        <f t="shared" si="10"/>
        <v/>
      </c>
    </row>
    <row r="262" spans="5:11" x14ac:dyDescent="0.15">
      <c r="E262" s="90" t="str">
        <f t="shared" si="9"/>
        <v/>
      </c>
      <c r="K262" s="90" t="str">
        <f t="shared" si="10"/>
        <v/>
      </c>
    </row>
    <row r="263" spans="5:11" x14ac:dyDescent="0.15">
      <c r="E263" s="90" t="str">
        <f t="shared" si="9"/>
        <v/>
      </c>
      <c r="K263" s="90" t="str">
        <f t="shared" si="10"/>
        <v/>
      </c>
    </row>
    <row r="264" spans="5:11" x14ac:dyDescent="0.15">
      <c r="E264" s="90" t="str">
        <f t="shared" si="9"/>
        <v/>
      </c>
      <c r="K264" s="90" t="str">
        <f t="shared" si="10"/>
        <v/>
      </c>
    </row>
    <row r="265" spans="5:11" x14ac:dyDescent="0.15">
      <c r="E265" s="90" t="str">
        <f t="shared" si="9"/>
        <v/>
      </c>
      <c r="K265" s="90" t="str">
        <f t="shared" si="10"/>
        <v/>
      </c>
    </row>
    <row r="266" spans="5:11" x14ac:dyDescent="0.15">
      <c r="E266" s="90" t="str">
        <f t="shared" si="9"/>
        <v/>
      </c>
      <c r="K266" s="90" t="str">
        <f t="shared" si="10"/>
        <v/>
      </c>
    </row>
    <row r="267" spans="5:11" x14ac:dyDescent="0.15">
      <c r="E267" s="90" t="str">
        <f t="shared" si="9"/>
        <v/>
      </c>
      <c r="K267" s="90" t="str">
        <f t="shared" si="10"/>
        <v/>
      </c>
    </row>
    <row r="268" spans="5:11" x14ac:dyDescent="0.15">
      <c r="E268" s="90" t="str">
        <f t="shared" si="9"/>
        <v/>
      </c>
      <c r="K268" s="90" t="str">
        <f t="shared" si="10"/>
        <v/>
      </c>
    </row>
    <row r="269" spans="5:11" x14ac:dyDescent="0.15">
      <c r="K269" s="90" t="str">
        <f t="shared" si="10"/>
        <v/>
      </c>
    </row>
    <row r="270" spans="5:11" x14ac:dyDescent="0.15">
      <c r="K270" s="90" t="str">
        <f t="shared" si="10"/>
        <v/>
      </c>
    </row>
    <row r="271" spans="5:11" x14ac:dyDescent="0.15">
      <c r="K271" s="90" t="str">
        <f t="shared" si="10"/>
        <v/>
      </c>
    </row>
    <row r="272" spans="5:11" x14ac:dyDescent="0.15">
      <c r="K272" s="90" t="str">
        <f t="shared" si="10"/>
        <v/>
      </c>
    </row>
    <row r="273" spans="11:11" x14ac:dyDescent="0.15">
      <c r="K273" s="90" t="str">
        <f t="shared" ref="K273:K336" si="11">IF(J273="","",J273+K272)</f>
        <v/>
      </c>
    </row>
    <row r="274" spans="11:11" x14ac:dyDescent="0.15">
      <c r="K274" s="90" t="str">
        <f t="shared" si="11"/>
        <v/>
      </c>
    </row>
    <row r="275" spans="11:11" x14ac:dyDescent="0.15">
      <c r="K275" s="90" t="str">
        <f t="shared" si="11"/>
        <v/>
      </c>
    </row>
    <row r="276" spans="11:11" x14ac:dyDescent="0.15">
      <c r="K276" s="90" t="str">
        <f t="shared" si="11"/>
        <v/>
      </c>
    </row>
    <row r="277" spans="11:11" x14ac:dyDescent="0.15">
      <c r="K277" s="90" t="str">
        <f t="shared" si="11"/>
        <v/>
      </c>
    </row>
    <row r="278" spans="11:11" x14ac:dyDescent="0.15">
      <c r="K278" s="90" t="str">
        <f t="shared" si="11"/>
        <v/>
      </c>
    </row>
    <row r="279" spans="11:11" x14ac:dyDescent="0.15">
      <c r="K279" s="90" t="str">
        <f t="shared" si="11"/>
        <v/>
      </c>
    </row>
    <row r="280" spans="11:11" x14ac:dyDescent="0.15">
      <c r="K280" s="90" t="str">
        <f t="shared" si="11"/>
        <v/>
      </c>
    </row>
    <row r="281" spans="11:11" x14ac:dyDescent="0.15">
      <c r="K281" s="90" t="str">
        <f t="shared" si="11"/>
        <v/>
      </c>
    </row>
    <row r="282" spans="11:11" x14ac:dyDescent="0.15">
      <c r="K282" s="90" t="str">
        <f t="shared" si="11"/>
        <v/>
      </c>
    </row>
    <row r="283" spans="11:11" x14ac:dyDescent="0.15">
      <c r="K283" s="90" t="str">
        <f t="shared" si="11"/>
        <v/>
      </c>
    </row>
    <row r="284" spans="11:11" x14ac:dyDescent="0.15">
      <c r="K284" s="90" t="str">
        <f t="shared" si="11"/>
        <v/>
      </c>
    </row>
    <row r="285" spans="11:11" x14ac:dyDescent="0.15">
      <c r="K285" s="90" t="str">
        <f t="shared" si="11"/>
        <v/>
      </c>
    </row>
    <row r="286" spans="11:11" x14ac:dyDescent="0.15">
      <c r="K286" s="90" t="str">
        <f t="shared" si="11"/>
        <v/>
      </c>
    </row>
    <row r="287" spans="11:11" x14ac:dyDescent="0.15">
      <c r="K287" s="90" t="str">
        <f t="shared" si="11"/>
        <v/>
      </c>
    </row>
    <row r="288" spans="11:11" x14ac:dyDescent="0.15">
      <c r="K288" s="90" t="str">
        <f t="shared" si="11"/>
        <v/>
      </c>
    </row>
    <row r="289" spans="11:11" x14ac:dyDescent="0.15">
      <c r="K289" s="90" t="str">
        <f t="shared" si="11"/>
        <v/>
      </c>
    </row>
    <row r="290" spans="11:11" x14ac:dyDescent="0.15">
      <c r="K290" s="90" t="str">
        <f t="shared" si="11"/>
        <v/>
      </c>
    </row>
    <row r="291" spans="11:11" x14ac:dyDescent="0.15">
      <c r="K291" s="90" t="str">
        <f t="shared" si="11"/>
        <v/>
      </c>
    </row>
    <row r="292" spans="11:11" x14ac:dyDescent="0.15">
      <c r="K292" s="90" t="str">
        <f t="shared" si="11"/>
        <v/>
      </c>
    </row>
    <row r="293" spans="11:11" x14ac:dyDescent="0.15">
      <c r="K293" s="90" t="str">
        <f t="shared" si="11"/>
        <v/>
      </c>
    </row>
    <row r="294" spans="11:11" x14ac:dyDescent="0.15">
      <c r="K294" s="90" t="str">
        <f t="shared" si="11"/>
        <v/>
      </c>
    </row>
    <row r="295" spans="11:11" x14ac:dyDescent="0.15">
      <c r="K295" s="90" t="str">
        <f t="shared" si="11"/>
        <v/>
      </c>
    </row>
    <row r="296" spans="11:11" x14ac:dyDescent="0.15">
      <c r="K296" s="90" t="str">
        <f t="shared" si="11"/>
        <v/>
      </c>
    </row>
    <row r="297" spans="11:11" x14ac:dyDescent="0.15">
      <c r="K297" s="90" t="str">
        <f t="shared" si="11"/>
        <v/>
      </c>
    </row>
    <row r="298" spans="11:11" x14ac:dyDescent="0.15">
      <c r="K298" s="90" t="str">
        <f t="shared" si="11"/>
        <v/>
      </c>
    </row>
    <row r="299" spans="11:11" x14ac:dyDescent="0.15">
      <c r="K299" s="90" t="str">
        <f t="shared" si="11"/>
        <v/>
      </c>
    </row>
    <row r="300" spans="11:11" x14ac:dyDescent="0.15">
      <c r="K300" s="90" t="str">
        <f t="shared" si="11"/>
        <v/>
      </c>
    </row>
    <row r="301" spans="11:11" x14ac:dyDescent="0.15">
      <c r="K301" s="90" t="str">
        <f t="shared" si="11"/>
        <v/>
      </c>
    </row>
    <row r="302" spans="11:11" x14ac:dyDescent="0.15">
      <c r="K302" s="90" t="str">
        <f t="shared" si="11"/>
        <v/>
      </c>
    </row>
    <row r="303" spans="11:11" x14ac:dyDescent="0.15">
      <c r="K303" s="90" t="str">
        <f t="shared" si="11"/>
        <v/>
      </c>
    </row>
    <row r="304" spans="11:11" x14ac:dyDescent="0.15">
      <c r="K304" s="90" t="str">
        <f t="shared" si="11"/>
        <v/>
      </c>
    </row>
    <row r="305" spans="11:11" x14ac:dyDescent="0.15">
      <c r="K305" s="90" t="str">
        <f t="shared" si="11"/>
        <v/>
      </c>
    </row>
    <row r="306" spans="11:11" x14ac:dyDescent="0.15">
      <c r="K306" s="90" t="str">
        <f t="shared" si="11"/>
        <v/>
      </c>
    </row>
    <row r="307" spans="11:11" x14ac:dyDescent="0.15">
      <c r="K307" s="90" t="str">
        <f t="shared" si="11"/>
        <v/>
      </c>
    </row>
    <row r="308" spans="11:11" x14ac:dyDescent="0.15">
      <c r="K308" s="90" t="str">
        <f t="shared" si="11"/>
        <v/>
      </c>
    </row>
    <row r="309" spans="11:11" x14ac:dyDescent="0.15">
      <c r="K309" s="90" t="str">
        <f t="shared" si="11"/>
        <v/>
      </c>
    </row>
    <row r="310" spans="11:11" x14ac:dyDescent="0.15">
      <c r="K310" s="90" t="str">
        <f t="shared" si="11"/>
        <v/>
      </c>
    </row>
    <row r="311" spans="11:11" x14ac:dyDescent="0.15">
      <c r="K311" s="90" t="str">
        <f t="shared" si="11"/>
        <v/>
      </c>
    </row>
    <row r="312" spans="11:11" x14ac:dyDescent="0.15">
      <c r="K312" s="90" t="str">
        <f t="shared" si="11"/>
        <v/>
      </c>
    </row>
    <row r="313" spans="11:11" x14ac:dyDescent="0.15">
      <c r="K313" s="90" t="str">
        <f t="shared" si="11"/>
        <v/>
      </c>
    </row>
    <row r="314" spans="11:11" x14ac:dyDescent="0.15">
      <c r="K314" s="90" t="str">
        <f t="shared" si="11"/>
        <v/>
      </c>
    </row>
    <row r="315" spans="11:11" x14ac:dyDescent="0.15">
      <c r="K315" s="90" t="str">
        <f t="shared" si="11"/>
        <v/>
      </c>
    </row>
    <row r="316" spans="11:11" x14ac:dyDescent="0.15">
      <c r="K316" s="90" t="str">
        <f t="shared" si="11"/>
        <v/>
      </c>
    </row>
    <row r="317" spans="11:11" x14ac:dyDescent="0.15">
      <c r="K317" s="90" t="str">
        <f t="shared" si="11"/>
        <v/>
      </c>
    </row>
    <row r="318" spans="11:11" x14ac:dyDescent="0.15">
      <c r="K318" s="90" t="str">
        <f t="shared" si="11"/>
        <v/>
      </c>
    </row>
    <row r="319" spans="11:11" x14ac:dyDescent="0.15">
      <c r="K319" s="90" t="str">
        <f t="shared" si="11"/>
        <v/>
      </c>
    </row>
    <row r="320" spans="11:11" x14ac:dyDescent="0.15">
      <c r="K320" s="90" t="str">
        <f t="shared" si="11"/>
        <v/>
      </c>
    </row>
    <row r="321" spans="11:11" x14ac:dyDescent="0.15">
      <c r="K321" s="90" t="str">
        <f t="shared" si="11"/>
        <v/>
      </c>
    </row>
    <row r="322" spans="11:11" x14ac:dyDescent="0.15">
      <c r="K322" s="90" t="str">
        <f t="shared" si="11"/>
        <v/>
      </c>
    </row>
    <row r="323" spans="11:11" x14ac:dyDescent="0.15">
      <c r="K323" s="90" t="str">
        <f t="shared" si="11"/>
        <v/>
      </c>
    </row>
    <row r="324" spans="11:11" x14ac:dyDescent="0.15">
      <c r="K324" s="90" t="str">
        <f t="shared" si="11"/>
        <v/>
      </c>
    </row>
    <row r="325" spans="11:11" x14ac:dyDescent="0.15">
      <c r="K325" s="90" t="str">
        <f t="shared" si="11"/>
        <v/>
      </c>
    </row>
    <row r="326" spans="11:11" x14ac:dyDescent="0.15">
      <c r="K326" s="90" t="str">
        <f t="shared" si="11"/>
        <v/>
      </c>
    </row>
    <row r="327" spans="11:11" x14ac:dyDescent="0.15">
      <c r="K327" s="90" t="str">
        <f t="shared" si="11"/>
        <v/>
      </c>
    </row>
    <row r="328" spans="11:11" x14ac:dyDescent="0.15">
      <c r="K328" s="90" t="str">
        <f t="shared" si="11"/>
        <v/>
      </c>
    </row>
    <row r="329" spans="11:11" x14ac:dyDescent="0.15">
      <c r="K329" s="90" t="str">
        <f t="shared" si="11"/>
        <v/>
      </c>
    </row>
    <row r="330" spans="11:11" x14ac:dyDescent="0.15">
      <c r="K330" s="90" t="str">
        <f t="shared" si="11"/>
        <v/>
      </c>
    </row>
    <row r="331" spans="11:11" x14ac:dyDescent="0.15">
      <c r="K331" s="90" t="str">
        <f t="shared" si="11"/>
        <v/>
      </c>
    </row>
    <row r="332" spans="11:11" x14ac:dyDescent="0.15">
      <c r="K332" s="90" t="str">
        <f t="shared" si="11"/>
        <v/>
      </c>
    </row>
    <row r="333" spans="11:11" x14ac:dyDescent="0.15">
      <c r="K333" s="90" t="str">
        <f t="shared" si="11"/>
        <v/>
      </c>
    </row>
    <row r="334" spans="11:11" x14ac:dyDescent="0.15">
      <c r="K334" s="90" t="str">
        <f t="shared" si="11"/>
        <v/>
      </c>
    </row>
    <row r="335" spans="11:11" x14ac:dyDescent="0.15">
      <c r="K335" s="90" t="str">
        <f t="shared" si="11"/>
        <v/>
      </c>
    </row>
    <row r="336" spans="11:11" x14ac:dyDescent="0.15">
      <c r="K336" s="90" t="str">
        <f t="shared" si="11"/>
        <v/>
      </c>
    </row>
    <row r="337" spans="11:11" x14ac:dyDescent="0.15">
      <c r="K337" s="90" t="str">
        <f t="shared" ref="K337:K348" si="12">IF(J337="","",J337+K336)</f>
        <v/>
      </c>
    </row>
    <row r="338" spans="11:11" x14ac:dyDescent="0.15">
      <c r="K338" s="90" t="str">
        <f t="shared" si="12"/>
        <v/>
      </c>
    </row>
    <row r="339" spans="11:11" x14ac:dyDescent="0.15">
      <c r="K339" s="90" t="str">
        <f t="shared" si="12"/>
        <v/>
      </c>
    </row>
    <row r="340" spans="11:11" x14ac:dyDescent="0.15">
      <c r="K340" s="90" t="str">
        <f t="shared" si="12"/>
        <v/>
      </c>
    </row>
    <row r="341" spans="11:11" x14ac:dyDescent="0.15">
      <c r="K341" s="90" t="str">
        <f t="shared" si="12"/>
        <v/>
      </c>
    </row>
    <row r="342" spans="11:11" x14ac:dyDescent="0.15">
      <c r="K342" s="90" t="str">
        <f t="shared" si="12"/>
        <v/>
      </c>
    </row>
    <row r="343" spans="11:11" x14ac:dyDescent="0.15">
      <c r="K343" s="90" t="str">
        <f t="shared" si="12"/>
        <v/>
      </c>
    </row>
    <row r="344" spans="11:11" x14ac:dyDescent="0.15">
      <c r="K344" s="90" t="str">
        <f t="shared" si="12"/>
        <v/>
      </c>
    </row>
    <row r="345" spans="11:11" x14ac:dyDescent="0.15">
      <c r="K345" s="90" t="str">
        <f t="shared" si="12"/>
        <v/>
      </c>
    </row>
    <row r="346" spans="11:11" x14ac:dyDescent="0.15">
      <c r="K346" s="90" t="str">
        <f t="shared" si="12"/>
        <v/>
      </c>
    </row>
    <row r="347" spans="11:11" x14ac:dyDescent="0.15">
      <c r="K347" s="90" t="str">
        <f t="shared" si="12"/>
        <v/>
      </c>
    </row>
    <row r="348" spans="11:11" x14ac:dyDescent="0.15">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E25" sqref="E25"/>
    </sheetView>
  </sheetViews>
  <sheetFormatPr defaultRowHeight="13.5" x14ac:dyDescent="0.15"/>
  <cols>
    <col min="1" max="1" width="10.75" customWidth="1"/>
    <col min="2" max="2" width="10.875" style="1322" customWidth="1"/>
    <col min="3" max="3" width="13.5" style="101" customWidth="1"/>
    <col min="4" max="4" width="21.625" style="101" customWidth="1"/>
    <col min="5" max="5" width="12.875" customWidth="1"/>
    <col min="6" max="6" width="15.375" style="763" customWidth="1"/>
    <col min="7" max="7" width="12.875" style="90" customWidth="1"/>
    <col min="8" max="8" width="1.25" customWidth="1"/>
    <col min="9" max="9" width="13.5" style="101" customWidth="1"/>
    <col min="10" max="10" width="21.625" style="101" customWidth="1"/>
    <col min="11" max="11" width="12.875" customWidth="1"/>
    <col min="12" max="12" width="12.75" style="90" customWidth="1"/>
    <col min="13" max="13" width="12" hidden="1" customWidth="1"/>
    <col min="14" max="14" width="0.125" hidden="1" customWidth="1"/>
  </cols>
  <sheetData>
    <row r="1" spans="1:1023 1025:2047 2049:3071 3073:4095 4097:5119 5121:6143 6145:7167 7169:8191 8193:9215 9217:10239 10241:11263 11265:12287 12289:13311 13313:14335 14337:15359 15361:16381" s="2" customFormat="1" ht="21" customHeight="1" x14ac:dyDescent="0.15">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15">
      <c r="A2" s="1317" t="s">
        <v>3825</v>
      </c>
      <c r="B2" s="1325">
        <v>16</v>
      </c>
      <c r="C2" s="120"/>
      <c r="D2" s="1311" t="s">
        <v>3813</v>
      </c>
      <c r="E2" s="723"/>
      <c r="F2" s="1354" t="s">
        <v>2445</v>
      </c>
      <c r="G2" s="755">
        <f ca="1">NOW()</f>
        <v>45938.765740162038</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15">
      <c r="A3" s="723"/>
      <c r="B3" s="1323"/>
      <c r="E3" s="2"/>
      <c r="F3" s="1312"/>
      <c r="G3" s="113"/>
    </row>
    <row r="4" spans="1:1023 1025:2047 2049:3071 3073:4095 4097:5119 5121:6143 6145:7167 7169:8191 8193:9215 9217:10239 10241:11263 11265:12287 12289:13311 13313:14335 14337:15359 15361:16381" x14ac:dyDescent="0.15">
      <c r="A4" s="2"/>
      <c r="B4" s="1324" t="s">
        <v>595</v>
      </c>
      <c r="C4" s="1319" t="s">
        <v>3823</v>
      </c>
      <c r="D4" s="1313"/>
      <c r="E4" s="1313"/>
      <c r="F4" s="1313"/>
      <c r="G4" s="1314"/>
      <c r="H4" s="2"/>
      <c r="I4" s="1329" t="s">
        <v>3824</v>
      </c>
      <c r="J4" s="1330"/>
      <c r="K4" s="1330"/>
      <c r="L4" s="1331"/>
      <c r="M4" t="s">
        <v>2451</v>
      </c>
    </row>
    <row r="5" spans="1:1023 1025:2047 2049:3071 3073:4095 4097:5119 5121:6143 6145:7167 7169:8191 8193:9215 9217:10239 10241:11263 11265:12287 12289:13311 13313:14335 14337:15359 15361:16381" ht="14.25" thickBot="1" x14ac:dyDescent="0.2">
      <c r="B5" s="1332" t="s">
        <v>3520</v>
      </c>
      <c r="C5" s="1333" t="s">
        <v>3815</v>
      </c>
      <c r="D5" s="117" t="s">
        <v>3814</v>
      </c>
      <c r="E5" s="1334" t="s">
        <v>3816</v>
      </c>
      <c r="F5" s="1335" t="s">
        <v>3817</v>
      </c>
      <c r="G5" s="1336" t="s">
        <v>3818</v>
      </c>
      <c r="H5" s="117"/>
      <c r="I5" s="1333" t="s">
        <v>3819</v>
      </c>
      <c r="J5" s="117" t="s">
        <v>3820</v>
      </c>
      <c r="K5" s="117" t="s">
        <v>3821</v>
      </c>
      <c r="L5" s="1336" t="s">
        <v>384</v>
      </c>
      <c r="M5" s="655">
        <f>SUM(G6:G104)</f>
        <v>7000000</v>
      </c>
      <c r="N5" s="655">
        <f>SUM(L6:L103)</f>
        <v>4534451</v>
      </c>
    </row>
    <row r="6" spans="1:1023 1025:2047 2049:3071 3073:4095 4097:5119 5121:6143 6145:7167 7169:8191 8193:9215 9217:10239 10241:11263 11265:12287 12289:13311 13313:14335 14337:15359 15361:16381" ht="16.5" customHeight="1" thickTop="1" x14ac:dyDescent="0.15">
      <c r="B6" s="1328" t="s">
        <v>2898</v>
      </c>
      <c r="C6" s="120">
        <v>44265</v>
      </c>
      <c r="D6" s="120" t="s">
        <v>3830</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
      <c r="B7" s="1328"/>
      <c r="C7" s="118">
        <v>44284</v>
      </c>
      <c r="D7" s="118" t="s">
        <v>3830</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15">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
      <c r="B9" s="1328"/>
      <c r="C9" s="118">
        <v>44637</v>
      </c>
      <c r="D9" s="118" t="s">
        <v>3830</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15">
      <c r="B10" s="1328" t="s">
        <v>3531</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
      <c r="B11" s="1328"/>
      <c r="C11" s="118"/>
      <c r="D11" s="118"/>
      <c r="E11" s="117"/>
      <c r="F11" s="1320"/>
      <c r="G11" s="114"/>
      <c r="H11" s="117"/>
      <c r="I11" s="118">
        <v>45097</v>
      </c>
      <c r="J11" s="118" t="s">
        <v>3831</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15">
      <c r="B12" s="1328" t="s">
        <v>3833</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15">
      <c r="B13" s="1328"/>
      <c r="C13" s="120"/>
      <c r="D13" s="120"/>
      <c r="E13" s="2"/>
      <c r="F13" s="1326"/>
      <c r="G13" s="113"/>
      <c r="H13" s="2"/>
      <c r="I13" s="120">
        <v>45608</v>
      </c>
      <c r="J13" s="120" t="s">
        <v>3827</v>
      </c>
      <c r="K13" s="2"/>
      <c r="L13" s="113">
        <v>4500000</v>
      </c>
      <c r="M13" s="2"/>
      <c r="N13" s="2"/>
      <c r="O13" s="2"/>
    </row>
    <row r="14" spans="1:1023 1025:2047 2049:3071 3073:4095 4097:5119 5121:6143 6145:7167 7169:8191 8193:9215 9217:10239 10241:11263 11265:12287 12289:13311 13313:14335 14337:15359 15361:16381" ht="16.5" customHeight="1" x14ac:dyDescent="0.15">
      <c r="B14" s="1328"/>
      <c r="C14" s="120">
        <v>45741</v>
      </c>
      <c r="D14" s="120" t="s">
        <v>3832</v>
      </c>
      <c r="E14" s="2"/>
      <c r="F14" s="1326"/>
      <c r="G14" s="113">
        <v>1500000</v>
      </c>
      <c r="H14" s="2"/>
      <c r="I14" s="120"/>
      <c r="J14" s="120"/>
      <c r="K14" s="2"/>
      <c r="L14" s="113"/>
      <c r="M14" s="2"/>
      <c r="N14" s="2"/>
      <c r="O14" s="2"/>
    </row>
    <row r="15" spans="1:1023 1025:2047 2049:3071 3073:4095 4097:5119 5121:6143 6145:7167 7169:8191 8193:9215 9217:10239 10241:11263 11265:12287 12289:13311 13313:14335 14337:15359 15361:16381" ht="16.5" customHeight="1" x14ac:dyDescent="0.15">
      <c r="B15" s="1323"/>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15">
      <c r="B16" s="1323"/>
      <c r="C16" s="120"/>
      <c r="D16" s="120"/>
      <c r="E16" s="2"/>
      <c r="F16" s="1327"/>
      <c r="G16" s="113"/>
      <c r="H16" s="2"/>
      <c r="I16" s="120"/>
      <c r="J16" s="120"/>
      <c r="K16" s="2"/>
      <c r="L16" s="113"/>
      <c r="M16" s="2"/>
      <c r="N16" s="2"/>
      <c r="O16" s="2"/>
    </row>
    <row r="17" spans="2:15" ht="16.5" customHeight="1" x14ac:dyDescent="0.15">
      <c r="B17" s="1323"/>
      <c r="C17" s="120"/>
      <c r="D17" s="120"/>
      <c r="E17" s="2"/>
      <c r="F17" s="1327"/>
      <c r="G17" s="113"/>
      <c r="H17" s="2"/>
      <c r="I17" s="120"/>
      <c r="J17" s="120"/>
      <c r="K17" s="2"/>
      <c r="L17" s="113"/>
      <c r="M17" s="2"/>
      <c r="N17" s="2"/>
      <c r="O17" s="2"/>
    </row>
    <row r="18" spans="2:15" ht="16.5" customHeight="1" x14ac:dyDescent="0.15">
      <c r="B18" s="1323"/>
      <c r="C18" s="120"/>
      <c r="D18" s="120"/>
      <c r="E18" s="2"/>
      <c r="F18" s="1326"/>
      <c r="G18" s="113"/>
      <c r="H18" s="2"/>
      <c r="I18" s="120"/>
      <c r="J18" s="120"/>
      <c r="K18" s="2"/>
      <c r="L18" s="113"/>
      <c r="M18" s="2"/>
      <c r="N18" s="2"/>
      <c r="O18" s="2"/>
    </row>
    <row r="19" spans="2:15" ht="16.5" customHeight="1" x14ac:dyDescent="0.15">
      <c r="B19" s="1323"/>
      <c r="C19" s="120"/>
      <c r="D19" s="120"/>
      <c r="E19" s="2"/>
      <c r="F19" s="1326"/>
      <c r="G19" s="113"/>
      <c r="H19" s="2"/>
      <c r="M19" s="2"/>
      <c r="N19" s="2"/>
      <c r="O19" s="2"/>
    </row>
    <row r="20" spans="2:15" ht="16.5" customHeight="1" x14ac:dyDescent="0.15">
      <c r="F20" s="764"/>
    </row>
    <row r="21" spans="2:15" ht="16.5" customHeight="1" x14ac:dyDescent="0.15">
      <c r="F21" s="764"/>
    </row>
    <row r="22" spans="2:15" ht="16.5" customHeight="1" x14ac:dyDescent="0.15"/>
    <row r="23" spans="2:15" ht="16.5" customHeight="1" x14ac:dyDescent="0.15"/>
    <row r="24" spans="2:15" ht="16.5" customHeight="1" x14ac:dyDescent="0.15"/>
    <row r="25" spans="2:15" ht="16.5" customHeight="1" x14ac:dyDescent="0.15"/>
    <row r="26" spans="2:15" ht="16.5" customHeight="1" x14ac:dyDescent="0.15"/>
    <row r="27" spans="2:15" ht="16.5" customHeight="1" x14ac:dyDescent="0.15"/>
    <row r="28" spans="2:15" ht="16.5" customHeight="1" x14ac:dyDescent="0.15"/>
    <row r="29" spans="2:15" ht="16.5" customHeight="1" x14ac:dyDescent="0.15"/>
    <row r="30" spans="2:15" ht="16.5" customHeight="1" x14ac:dyDescent="0.15"/>
    <row r="31" spans="2:15" ht="16.5" customHeight="1" x14ac:dyDescent="0.15"/>
    <row r="32" spans="2:15"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ht="16.5" customHeight="1" x14ac:dyDescent="0.15"/>
    <row r="50" ht="16.5" customHeight="1" x14ac:dyDescent="0.15"/>
    <row r="51" ht="16.5" customHeight="1" x14ac:dyDescent="0.15"/>
    <row r="52" ht="16.5" customHeight="1" x14ac:dyDescent="0.15"/>
    <row r="53" ht="16.5" customHeight="1" x14ac:dyDescent="0.15"/>
    <row r="54" ht="16.5" customHeight="1" x14ac:dyDescent="0.15"/>
    <row r="55" ht="16.5" customHeight="1" x14ac:dyDescent="0.15"/>
    <row r="56" ht="16.5" customHeight="1" x14ac:dyDescent="0.15"/>
    <row r="57" ht="16.5" customHeight="1" x14ac:dyDescent="0.15"/>
    <row r="58" ht="16.5" customHeight="1" x14ac:dyDescent="0.15"/>
    <row r="59" ht="16.5" customHeight="1" x14ac:dyDescent="0.15"/>
    <row r="60" ht="16.5" customHeight="1" x14ac:dyDescent="0.15"/>
    <row r="61" ht="16.5" customHeight="1" x14ac:dyDescent="0.15"/>
    <row r="62" ht="16.5" customHeight="1" x14ac:dyDescent="0.15"/>
    <row r="63" ht="16.5" customHeight="1" x14ac:dyDescent="0.15"/>
    <row r="64" ht="16.5" customHeight="1" x14ac:dyDescent="0.15"/>
    <row r="65" ht="16.5" customHeight="1" x14ac:dyDescent="0.15"/>
    <row r="66" ht="16.5" customHeight="1" x14ac:dyDescent="0.15"/>
    <row r="67" ht="16.5" customHeight="1" x14ac:dyDescent="0.15"/>
    <row r="68" ht="16.5" customHeight="1" x14ac:dyDescent="0.15"/>
    <row r="69" ht="16.5" customHeight="1" x14ac:dyDescent="0.15"/>
    <row r="70" ht="16.5" customHeight="1" x14ac:dyDescent="0.15"/>
    <row r="71" ht="16.5" customHeight="1" x14ac:dyDescent="0.15"/>
    <row r="72" ht="16.5" customHeight="1" x14ac:dyDescent="0.15"/>
    <row r="73" ht="16.5" customHeight="1" x14ac:dyDescent="0.15"/>
    <row r="74" ht="16.5" customHeight="1" x14ac:dyDescent="0.15"/>
    <row r="75" ht="16.5" customHeight="1" x14ac:dyDescent="0.15"/>
    <row r="76" ht="16.5" customHeight="1" x14ac:dyDescent="0.15"/>
    <row r="77" ht="16.5" customHeight="1" x14ac:dyDescent="0.15"/>
    <row r="78" ht="16.5" customHeight="1" x14ac:dyDescent="0.15"/>
    <row r="79" ht="16.5" customHeight="1" x14ac:dyDescent="0.15"/>
    <row r="80" ht="16.5" customHeight="1" x14ac:dyDescent="0.15"/>
    <row r="81" ht="16.5" customHeight="1" x14ac:dyDescent="0.15"/>
    <row r="82" ht="16.5" customHeight="1" x14ac:dyDescent="0.15"/>
    <row r="83" ht="16.5" customHeight="1" x14ac:dyDescent="0.15"/>
    <row r="84" ht="16.5" customHeight="1" x14ac:dyDescent="0.15"/>
    <row r="85" ht="16.5" customHeight="1" x14ac:dyDescent="0.15"/>
    <row r="86" ht="16.5" customHeight="1" x14ac:dyDescent="0.15"/>
    <row r="87" ht="16.5" customHeight="1" x14ac:dyDescent="0.15"/>
    <row r="88" ht="16.5" customHeight="1" x14ac:dyDescent="0.15"/>
    <row r="89" ht="16.5" customHeight="1" x14ac:dyDescent="0.15"/>
    <row r="90" ht="16.5" customHeight="1" x14ac:dyDescent="0.15"/>
    <row r="91" ht="16.5" customHeight="1" x14ac:dyDescent="0.15"/>
    <row r="92" ht="16.5" customHeight="1" x14ac:dyDescent="0.15"/>
    <row r="93" ht="16.5" customHeight="1" x14ac:dyDescent="0.15"/>
    <row r="94" ht="16.5" customHeight="1" x14ac:dyDescent="0.15"/>
    <row r="95" ht="16.5" customHeight="1" x14ac:dyDescent="0.15"/>
    <row r="96" ht="16.5" customHeight="1" x14ac:dyDescent="0.15"/>
    <row r="97" ht="16.5" customHeight="1" x14ac:dyDescent="0.15"/>
    <row r="98" ht="16.5" customHeight="1" x14ac:dyDescent="0.15"/>
    <row r="99" ht="16.5" customHeight="1" x14ac:dyDescent="0.15"/>
    <row r="100" ht="16.5" customHeight="1" x14ac:dyDescent="0.15"/>
    <row r="101" ht="16.5" customHeight="1" x14ac:dyDescent="0.15"/>
    <row r="102" ht="16.5" customHeight="1" x14ac:dyDescent="0.15"/>
    <row r="103" ht="16.5" customHeight="1" x14ac:dyDescent="0.15"/>
    <row r="104" ht="16.5" customHeight="1" x14ac:dyDescent="0.15"/>
    <row r="105" ht="16.5" customHeight="1" x14ac:dyDescent="0.15"/>
    <row r="106" ht="16.5" customHeight="1" x14ac:dyDescent="0.15"/>
    <row r="107" ht="16.5" customHeight="1" x14ac:dyDescent="0.15"/>
    <row r="108" ht="16.5" customHeight="1" x14ac:dyDescent="0.15"/>
    <row r="109" ht="16.5" customHeight="1" x14ac:dyDescent="0.15"/>
    <row r="110" ht="16.5" customHeight="1" x14ac:dyDescent="0.15"/>
    <row r="111" ht="16.5" customHeight="1" x14ac:dyDescent="0.15"/>
    <row r="112" ht="16.5" customHeight="1" x14ac:dyDescent="0.15"/>
    <row r="113" ht="16.5" customHeight="1" x14ac:dyDescent="0.15"/>
    <row r="114" ht="16.5" customHeight="1" x14ac:dyDescent="0.15"/>
    <row r="115" ht="16.5" customHeight="1" x14ac:dyDescent="0.15"/>
    <row r="116" ht="16.5" customHeight="1" x14ac:dyDescent="0.15"/>
    <row r="117" ht="16.5" customHeight="1" x14ac:dyDescent="0.15"/>
    <row r="118" ht="16.5" customHeight="1" x14ac:dyDescent="0.15"/>
    <row r="119" ht="16.5" customHeight="1" x14ac:dyDescent="0.15"/>
    <row r="120" ht="16.5" customHeight="1" x14ac:dyDescent="0.15"/>
    <row r="121" ht="16.5" customHeight="1" x14ac:dyDescent="0.15"/>
    <row r="122" ht="16.5" customHeight="1" x14ac:dyDescent="0.15"/>
    <row r="123" ht="16.5" customHeight="1" x14ac:dyDescent="0.15"/>
    <row r="124" ht="16.5" customHeight="1" x14ac:dyDescent="0.15"/>
    <row r="125" ht="16.5" customHeight="1" x14ac:dyDescent="0.15"/>
    <row r="126" ht="16.5" customHeight="1" x14ac:dyDescent="0.15"/>
    <row r="127" ht="16.5" customHeight="1" x14ac:dyDescent="0.15"/>
    <row r="128" ht="16.5" customHeight="1" x14ac:dyDescent="0.15"/>
    <row r="129" ht="16.5" customHeight="1" x14ac:dyDescent="0.15"/>
    <row r="130" ht="16.5" customHeight="1" x14ac:dyDescent="0.15"/>
    <row r="131" ht="16.5" customHeight="1" x14ac:dyDescent="0.15"/>
    <row r="132" ht="16.5" customHeight="1" x14ac:dyDescent="0.15"/>
    <row r="133" ht="16.5" customHeight="1" x14ac:dyDescent="0.15"/>
    <row r="134" ht="16.5" customHeight="1" x14ac:dyDescent="0.15"/>
    <row r="135" ht="16.5" customHeight="1" x14ac:dyDescent="0.15"/>
    <row r="136" ht="16.5" customHeight="1" x14ac:dyDescent="0.15"/>
    <row r="137" ht="16.5" customHeight="1" x14ac:dyDescent="0.15"/>
    <row r="138" ht="16.5" customHeight="1" x14ac:dyDescent="0.15"/>
    <row r="139" ht="16.5" customHeight="1" x14ac:dyDescent="0.15"/>
    <row r="140" ht="16.5" customHeight="1" x14ac:dyDescent="0.15"/>
    <row r="141" ht="16.5" customHeight="1" x14ac:dyDescent="0.15"/>
    <row r="142" ht="16.5" customHeight="1" x14ac:dyDescent="0.15"/>
    <row r="143" ht="16.5" customHeight="1" x14ac:dyDescent="0.15"/>
    <row r="144" ht="16.5" customHeight="1" x14ac:dyDescent="0.15"/>
    <row r="145" ht="16.5" customHeight="1" x14ac:dyDescent="0.15"/>
    <row r="146" ht="16.5" customHeight="1" x14ac:dyDescent="0.15"/>
    <row r="147" ht="16.5" customHeight="1" x14ac:dyDescent="0.15"/>
    <row r="148" ht="16.5" customHeight="1" x14ac:dyDescent="0.15"/>
    <row r="149" ht="16.5" customHeight="1" x14ac:dyDescent="0.15"/>
    <row r="150" ht="16.5" customHeight="1" x14ac:dyDescent="0.15"/>
    <row r="151" ht="16.5" customHeight="1" x14ac:dyDescent="0.15"/>
    <row r="152" ht="16.5" customHeight="1" x14ac:dyDescent="0.15"/>
    <row r="153" ht="16.5" customHeight="1" x14ac:dyDescent="0.15"/>
    <row r="154" ht="16.5" customHeight="1" x14ac:dyDescent="0.15"/>
    <row r="155" ht="16.5" customHeight="1" x14ac:dyDescent="0.15"/>
    <row r="156" ht="16.5" customHeight="1" x14ac:dyDescent="0.15"/>
    <row r="157" ht="16.5" customHeight="1" x14ac:dyDescent="0.15"/>
    <row r="158" ht="16.5" customHeight="1" x14ac:dyDescent="0.15"/>
    <row r="159" ht="16.5" customHeight="1" x14ac:dyDescent="0.15"/>
    <row r="160" ht="16.5" customHeight="1" x14ac:dyDescent="0.15"/>
    <row r="161" ht="16.5" customHeight="1" x14ac:dyDescent="0.15"/>
    <row r="162" ht="16.5" customHeight="1" x14ac:dyDescent="0.15"/>
    <row r="163" ht="16.5" customHeight="1" x14ac:dyDescent="0.15"/>
    <row r="164" ht="16.5" customHeight="1" x14ac:dyDescent="0.15"/>
    <row r="165" ht="16.5" customHeight="1" x14ac:dyDescent="0.15"/>
    <row r="166" ht="16.5" customHeight="1" x14ac:dyDescent="0.15"/>
    <row r="167" ht="16.5" customHeight="1" x14ac:dyDescent="0.15"/>
    <row r="168" ht="16.5" customHeight="1" x14ac:dyDescent="0.15"/>
    <row r="169" ht="16.5" customHeight="1" x14ac:dyDescent="0.15"/>
    <row r="170" ht="16.5" customHeight="1" x14ac:dyDescent="0.15"/>
    <row r="171" ht="16.5" customHeight="1" x14ac:dyDescent="0.15"/>
    <row r="172" ht="16.5" customHeight="1" x14ac:dyDescent="0.15"/>
    <row r="173" ht="16.5" customHeight="1" x14ac:dyDescent="0.15"/>
    <row r="174" ht="16.5" customHeight="1" x14ac:dyDescent="0.15"/>
    <row r="175" ht="16.5" customHeight="1" x14ac:dyDescent="0.15"/>
    <row r="176" ht="16.5" customHeight="1" x14ac:dyDescent="0.15"/>
    <row r="177" ht="16.5" customHeight="1" x14ac:dyDescent="0.15"/>
    <row r="178" ht="16.5" customHeight="1" x14ac:dyDescent="0.15"/>
    <row r="179" ht="16.5" customHeight="1" x14ac:dyDescent="0.15"/>
    <row r="180" ht="16.5" customHeight="1" x14ac:dyDescent="0.15"/>
    <row r="181" ht="16.5" customHeight="1" x14ac:dyDescent="0.15"/>
    <row r="182" ht="16.5" customHeight="1" x14ac:dyDescent="0.15"/>
    <row r="183" ht="16.5" customHeight="1" x14ac:dyDescent="0.15"/>
    <row r="184" ht="16.5" customHeight="1" x14ac:dyDescent="0.15"/>
    <row r="185" ht="16.5" customHeight="1" x14ac:dyDescent="0.15"/>
    <row r="186" ht="16.5" customHeight="1" x14ac:dyDescent="0.15"/>
    <row r="187" ht="16.5" customHeight="1" x14ac:dyDescent="0.15"/>
    <row r="188" ht="16.5" customHeight="1" x14ac:dyDescent="0.15"/>
    <row r="189" ht="16.5" customHeight="1" x14ac:dyDescent="0.15"/>
    <row r="190" ht="16.5" customHeight="1" x14ac:dyDescent="0.15"/>
    <row r="191" ht="16.5" customHeight="1" x14ac:dyDescent="0.15"/>
    <row r="192" ht="16.5" customHeight="1" x14ac:dyDescent="0.15"/>
    <row r="193" ht="16.5" customHeight="1" x14ac:dyDescent="0.15"/>
    <row r="194" ht="16.5" customHeight="1" x14ac:dyDescent="0.15"/>
    <row r="195" ht="16.5" customHeight="1" x14ac:dyDescent="0.15"/>
    <row r="196" ht="16.5" customHeight="1" x14ac:dyDescent="0.15"/>
    <row r="197" ht="16.5" customHeight="1" x14ac:dyDescent="0.15"/>
    <row r="198" ht="16.5" customHeight="1" x14ac:dyDescent="0.15"/>
    <row r="199" ht="16.5" customHeight="1" x14ac:dyDescent="0.15"/>
    <row r="200" ht="16.5" customHeight="1" x14ac:dyDescent="0.15"/>
    <row r="201" ht="16.5" customHeight="1" x14ac:dyDescent="0.15"/>
    <row r="202" ht="16.5" customHeight="1" x14ac:dyDescent="0.15"/>
    <row r="203" ht="16.5" customHeight="1" x14ac:dyDescent="0.15"/>
    <row r="204" ht="16.5" customHeight="1" x14ac:dyDescent="0.15"/>
    <row r="205" ht="16.5" customHeight="1" x14ac:dyDescent="0.15"/>
    <row r="206" ht="16.5" customHeight="1" x14ac:dyDescent="0.15"/>
    <row r="207" ht="16.5" customHeight="1" x14ac:dyDescent="0.15"/>
    <row r="208" ht="16.5" customHeight="1" x14ac:dyDescent="0.15"/>
    <row r="209" ht="16.5" customHeight="1" x14ac:dyDescent="0.15"/>
    <row r="210" ht="16.5" customHeight="1" x14ac:dyDescent="0.15"/>
    <row r="211" ht="16.5" customHeight="1" x14ac:dyDescent="0.15"/>
    <row r="212" ht="16.5" customHeight="1" x14ac:dyDescent="0.15"/>
    <row r="213" ht="16.5" customHeight="1" x14ac:dyDescent="0.15"/>
    <row r="214" ht="16.5" customHeight="1" x14ac:dyDescent="0.15"/>
    <row r="215" ht="16.5" customHeight="1" x14ac:dyDescent="0.15"/>
    <row r="216" ht="16.5" customHeight="1" x14ac:dyDescent="0.15"/>
    <row r="217" ht="16.5" customHeight="1" x14ac:dyDescent="0.15"/>
    <row r="218" ht="16.5" customHeight="1" x14ac:dyDescent="0.15"/>
    <row r="219" ht="16.5" customHeight="1" x14ac:dyDescent="0.15"/>
    <row r="220" ht="16.5" customHeight="1" x14ac:dyDescent="0.15"/>
    <row r="221" ht="16.5" customHeight="1" x14ac:dyDescent="0.15"/>
    <row r="222" ht="16.5" customHeight="1" x14ac:dyDescent="0.15"/>
    <row r="223" ht="16.5" customHeight="1" x14ac:dyDescent="0.15"/>
    <row r="224" ht="16.5" customHeight="1" x14ac:dyDescent="0.15"/>
    <row r="225" ht="16.5" customHeight="1" x14ac:dyDescent="0.15"/>
    <row r="226" ht="16.5" customHeight="1" x14ac:dyDescent="0.15"/>
    <row r="227" ht="16.5" customHeight="1" x14ac:dyDescent="0.15"/>
    <row r="228" ht="16.5" customHeight="1" x14ac:dyDescent="0.15"/>
    <row r="229" ht="16.5" customHeight="1" x14ac:dyDescent="0.15"/>
    <row r="230" ht="16.5" customHeight="1" x14ac:dyDescent="0.15"/>
    <row r="231" ht="16.5" customHeight="1" x14ac:dyDescent="0.15"/>
    <row r="232" ht="16.5" customHeight="1" x14ac:dyDescent="0.15"/>
    <row r="233" ht="16.5" customHeight="1" x14ac:dyDescent="0.15"/>
    <row r="234" ht="16.5" customHeight="1" x14ac:dyDescent="0.15"/>
    <row r="235" ht="16.5" customHeight="1" x14ac:dyDescent="0.15"/>
    <row r="236" ht="16.5" customHeight="1" x14ac:dyDescent="0.15"/>
    <row r="237" ht="16.5" customHeight="1" x14ac:dyDescent="0.15"/>
    <row r="238" ht="16.5" customHeight="1" x14ac:dyDescent="0.15"/>
    <row r="239" ht="16.5" customHeight="1" x14ac:dyDescent="0.15"/>
    <row r="240"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29"/>
  <sheetViews>
    <sheetView topLeftCell="E1" workbookViewId="0">
      <pane ySplit="5" topLeftCell="A6" activePane="bottomLeft" state="frozen"/>
      <selection pane="bottomLeft" activeCell="F30" sqref="F30"/>
    </sheetView>
  </sheetViews>
  <sheetFormatPr defaultRowHeight="13.5" x14ac:dyDescent="0.15"/>
  <cols>
    <col min="1" max="1" width="10.5" customWidth="1"/>
    <col min="2" max="2" width="5.875" customWidth="1"/>
    <col min="4" max="4" width="12.75" customWidth="1"/>
    <col min="5" max="5" width="3.375" customWidth="1"/>
    <col min="6" max="6" width="9.125" customWidth="1"/>
    <col min="7" max="7" width="13" style="101" customWidth="1"/>
    <col min="8" max="8" width="14.375" customWidth="1"/>
    <col min="9" max="9" width="15.5" style="763" customWidth="1"/>
    <col min="10" max="10" width="18" style="90" customWidth="1"/>
    <col min="11" max="11" width="1.25" customWidth="1"/>
    <col min="12" max="12" width="9.125" customWidth="1"/>
    <col min="13" max="13" width="13" style="101" customWidth="1"/>
    <col min="14" max="14" width="15.5" customWidth="1"/>
    <col min="15" max="15" width="15.5" style="766" customWidth="1"/>
    <col min="16" max="16" width="18" style="90" customWidth="1"/>
    <col min="17" max="18" width="12" hidden="1" customWidth="1"/>
  </cols>
  <sheetData>
    <row r="1" spans="1:18" x14ac:dyDescent="0.15">
      <c r="B1" s="565" t="s">
        <v>385</v>
      </c>
      <c r="C1" s="652" t="s">
        <v>2436</v>
      </c>
      <c r="D1" s="651" t="s">
        <v>2437</v>
      </c>
      <c r="E1" s="2"/>
      <c r="I1" s="752"/>
    </row>
    <row r="2" spans="1:18" ht="15" thickBot="1" x14ac:dyDescent="0.2">
      <c r="A2" s="726" t="s">
        <v>2452</v>
      </c>
      <c r="B2" s="727">
        <v>29</v>
      </c>
      <c r="C2" s="652">
        <v>261</v>
      </c>
      <c r="D2" s="651" t="s">
        <v>2434</v>
      </c>
      <c r="E2" s="2"/>
      <c r="G2" s="754" t="s">
        <v>2503</v>
      </c>
      <c r="I2" s="547" t="s">
        <v>2445</v>
      </c>
      <c r="J2" s="755">
        <f ca="1">NOW()</f>
        <v>45938.765740162038</v>
      </c>
    </row>
    <row r="3" spans="1:18" ht="14.25" thickBot="1" x14ac:dyDescent="0.2">
      <c r="A3" s="726"/>
      <c r="B3" s="727">
        <v>26</v>
      </c>
      <c r="C3" s="652">
        <v>262</v>
      </c>
      <c r="D3" s="651" t="s">
        <v>2435</v>
      </c>
      <c r="E3" s="2"/>
      <c r="H3" s="756"/>
      <c r="I3" s="757" t="s">
        <v>2446</v>
      </c>
      <c r="J3" s="758">
        <f>Q5-R5</f>
        <v>0</v>
      </c>
    </row>
    <row r="4" spans="1:18" x14ac:dyDescent="0.15">
      <c r="F4" s="1508" t="s">
        <v>2474</v>
      </c>
      <c r="G4" s="1509"/>
      <c r="H4" s="1510"/>
      <c r="I4" s="1510"/>
      <c r="J4" s="1511"/>
      <c r="L4" s="1505" t="s">
        <v>2475</v>
      </c>
      <c r="M4" s="1506"/>
      <c r="N4" s="1506"/>
      <c r="O4" s="1506"/>
      <c r="P4" s="1507"/>
      <c r="Q4" t="s">
        <v>2451</v>
      </c>
    </row>
    <row r="5" spans="1:18" x14ac:dyDescent="0.15">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15">
      <c r="F6" t="s">
        <v>2501</v>
      </c>
      <c r="G6" s="101">
        <v>43089</v>
      </c>
      <c r="H6" t="s">
        <v>2500</v>
      </c>
      <c r="I6" s="764">
        <v>43453</v>
      </c>
      <c r="J6" s="90">
        <v>1000000</v>
      </c>
    </row>
    <row r="7" spans="1:18" x14ac:dyDescent="0.15">
      <c r="F7" t="s">
        <v>2471</v>
      </c>
      <c r="G7" s="101">
        <v>43185</v>
      </c>
      <c r="H7" t="s">
        <v>2499</v>
      </c>
      <c r="I7" s="764">
        <v>43549</v>
      </c>
      <c r="J7" s="90">
        <v>1000000</v>
      </c>
    </row>
    <row r="9" spans="1:18" x14ac:dyDescent="0.15">
      <c r="M9" s="101">
        <v>43276</v>
      </c>
      <c r="N9" t="s">
        <v>2710</v>
      </c>
      <c r="P9" s="90">
        <v>1000000</v>
      </c>
    </row>
    <row r="10" spans="1:18" x14ac:dyDescent="0.15">
      <c r="M10" s="101">
        <v>43409</v>
      </c>
      <c r="N10" t="s">
        <v>2597</v>
      </c>
      <c r="P10" s="90">
        <v>1000000</v>
      </c>
    </row>
    <row r="12" spans="1:18" x14ac:dyDescent="0.15">
      <c r="F12" t="s">
        <v>2773</v>
      </c>
      <c r="G12" s="101">
        <v>43539</v>
      </c>
      <c r="H12" t="s">
        <v>2774</v>
      </c>
      <c r="I12" s="764">
        <v>43904</v>
      </c>
      <c r="J12" s="90">
        <v>1000000</v>
      </c>
    </row>
    <row r="13" spans="1:18" x14ac:dyDescent="0.15">
      <c r="F13" t="s">
        <v>2773</v>
      </c>
      <c r="G13" s="101">
        <v>43551</v>
      </c>
      <c r="H13" t="s">
        <v>2774</v>
      </c>
      <c r="I13" s="764">
        <v>43916</v>
      </c>
      <c r="J13" s="90">
        <v>1000000</v>
      </c>
    </row>
    <row r="14" spans="1:18" x14ac:dyDescent="0.15">
      <c r="M14" s="101">
        <v>43619</v>
      </c>
      <c r="N14" t="s">
        <v>2800</v>
      </c>
      <c r="P14" s="90">
        <v>2000000</v>
      </c>
    </row>
    <row r="16" spans="1:18" x14ac:dyDescent="0.15">
      <c r="F16" t="s">
        <v>2896</v>
      </c>
      <c r="G16" s="101">
        <v>43865</v>
      </c>
      <c r="H16" t="s">
        <v>2774</v>
      </c>
      <c r="I16" s="764">
        <v>44230</v>
      </c>
      <c r="J16" s="90">
        <v>1000000</v>
      </c>
    </row>
    <row r="17" spans="6:16" x14ac:dyDescent="0.15">
      <c r="G17" s="101">
        <v>43879</v>
      </c>
      <c r="I17" s="764" t="s">
        <v>3027</v>
      </c>
      <c r="J17" s="90">
        <v>1000000</v>
      </c>
    </row>
    <row r="18" spans="6:16" x14ac:dyDescent="0.15">
      <c r="M18" s="101">
        <v>44168</v>
      </c>
      <c r="N18" t="s">
        <v>2800</v>
      </c>
      <c r="P18" s="90">
        <v>1000000</v>
      </c>
    </row>
    <row r="19" spans="6:16" x14ac:dyDescent="0.15">
      <c r="M19" s="101">
        <v>44186</v>
      </c>
      <c r="N19" t="s">
        <v>3092</v>
      </c>
      <c r="P19" s="90">
        <v>1000000</v>
      </c>
    </row>
    <row r="20" spans="6:16" x14ac:dyDescent="0.15">
      <c r="F20" t="s">
        <v>2898</v>
      </c>
    </row>
    <row r="23" spans="6:16" x14ac:dyDescent="0.15">
      <c r="F23" t="s">
        <v>3253</v>
      </c>
    </row>
    <row r="26" spans="6:16" x14ac:dyDescent="0.15">
      <c r="F26" t="s">
        <v>3531</v>
      </c>
    </row>
    <row r="29" spans="6:16" x14ac:dyDescent="0.15">
      <c r="F29" t="s">
        <v>3675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673"/>
  <sheetViews>
    <sheetView topLeftCell="A622" workbookViewId="0">
      <selection activeCell="G620" sqref="G620"/>
    </sheetView>
  </sheetViews>
  <sheetFormatPr defaultRowHeight="24" customHeight="1" outlineLevelRow="1" x14ac:dyDescent="0.15"/>
  <cols>
    <col min="1" max="1" width="4.875" customWidth="1"/>
    <col min="2" max="2" width="30.5" customWidth="1"/>
    <col min="3" max="5" width="12.625" style="90" customWidth="1"/>
    <col min="6" max="6" width="7" customWidth="1"/>
    <col min="7" max="7" width="35.875" customWidth="1"/>
    <col min="8" max="10" width="15.125" style="90" customWidth="1"/>
    <col min="11" max="11" width="12.625" customWidth="1"/>
    <col min="12" max="12" width="14.375" style="565" customWidth="1"/>
  </cols>
  <sheetData>
    <row r="2" spans="2:12" s="59" customFormat="1" ht="18.75" customHeight="1" x14ac:dyDescent="0.15">
      <c r="B2" s="410" t="s">
        <v>1495</v>
      </c>
      <c r="C2" s="62"/>
      <c r="D2" s="62"/>
      <c r="E2" s="62"/>
      <c r="H2" s="62"/>
      <c r="I2" s="62"/>
      <c r="J2" s="62"/>
      <c r="L2" s="564"/>
    </row>
    <row r="3" spans="2:12" s="59" customFormat="1" ht="24" customHeight="1" x14ac:dyDescent="0.15">
      <c r="B3" s="1476" t="s">
        <v>381</v>
      </c>
      <c r="C3" s="1513" t="s">
        <v>382</v>
      </c>
      <c r="D3" s="1513" t="s">
        <v>383</v>
      </c>
      <c r="E3" s="1515" t="s">
        <v>384</v>
      </c>
      <c r="H3" s="62"/>
      <c r="I3" s="62"/>
      <c r="J3" s="62"/>
      <c r="L3" s="564"/>
    </row>
    <row r="4" spans="2:12" s="59" customFormat="1" ht="24" customHeight="1" x14ac:dyDescent="0.15">
      <c r="B4" s="1512"/>
      <c r="C4" s="1514"/>
      <c r="D4" s="1514"/>
      <c r="E4" s="1516"/>
      <c r="H4" s="62"/>
      <c r="I4" s="62"/>
      <c r="J4" s="62"/>
      <c r="L4" s="564"/>
    </row>
    <row r="5" spans="2:12" s="59" customFormat="1" ht="24" customHeight="1" x14ac:dyDescent="0.15">
      <c r="B5" s="67"/>
      <c r="C5" s="68"/>
      <c r="D5" s="68"/>
      <c r="E5" s="69"/>
      <c r="H5" s="62"/>
      <c r="I5" s="62"/>
      <c r="J5" s="62"/>
      <c r="L5" s="564"/>
    </row>
    <row r="6" spans="2:12" ht="24" customHeight="1" x14ac:dyDescent="0.15">
      <c r="B6" s="71" t="s">
        <v>387</v>
      </c>
      <c r="C6" s="72"/>
      <c r="D6" s="72">
        <v>556000</v>
      </c>
      <c r="E6" s="70">
        <f>SUM(C6:D6)</f>
        <v>556000</v>
      </c>
    </row>
    <row r="7" spans="2:12" ht="24" customHeight="1" x14ac:dyDescent="0.15">
      <c r="B7" s="81" t="s">
        <v>388</v>
      </c>
      <c r="C7" s="82"/>
      <c r="D7" s="82">
        <v>220000</v>
      </c>
      <c r="E7" s="75">
        <f t="shared" ref="E7:E12" si="0">SUM(C7:D7)</f>
        <v>220000</v>
      </c>
    </row>
    <row r="8" spans="2:12" ht="24" customHeight="1" x14ac:dyDescent="0.15">
      <c r="B8" s="81" t="s">
        <v>389</v>
      </c>
      <c r="C8" s="82"/>
      <c r="D8" s="82">
        <v>670000</v>
      </c>
      <c r="E8" s="75">
        <f t="shared" si="0"/>
        <v>670000</v>
      </c>
    </row>
    <row r="9" spans="2:12" ht="24" customHeight="1" x14ac:dyDescent="0.15">
      <c r="B9" s="81" t="s">
        <v>390</v>
      </c>
      <c r="C9" s="82"/>
      <c r="D9" s="82">
        <v>2368</v>
      </c>
      <c r="E9" s="75">
        <f t="shared" si="0"/>
        <v>2368</v>
      </c>
    </row>
    <row r="10" spans="2:12" ht="24" customHeight="1" x14ac:dyDescent="0.15">
      <c r="B10" s="81" t="s">
        <v>391</v>
      </c>
      <c r="C10" s="82"/>
      <c r="D10" s="82">
        <v>255000</v>
      </c>
      <c r="E10" s="75">
        <f t="shared" si="0"/>
        <v>255000</v>
      </c>
    </row>
    <row r="11" spans="2:12" ht="24" customHeight="1" x14ac:dyDescent="0.15">
      <c r="B11" s="81" t="s">
        <v>392</v>
      </c>
      <c r="C11" s="82"/>
      <c r="D11" s="82">
        <v>500000</v>
      </c>
      <c r="E11" s="75">
        <f t="shared" si="0"/>
        <v>500000</v>
      </c>
    </row>
    <row r="12" spans="2:12" ht="24" customHeight="1" x14ac:dyDescent="0.15">
      <c r="B12" s="83" t="s">
        <v>393</v>
      </c>
      <c r="C12" s="84"/>
      <c r="D12" s="84">
        <v>635020</v>
      </c>
      <c r="E12" s="85">
        <f t="shared" si="0"/>
        <v>635020</v>
      </c>
    </row>
    <row r="13" spans="2:12" ht="24" customHeight="1" x14ac:dyDescent="0.15">
      <c r="B13" s="86" t="s">
        <v>394</v>
      </c>
      <c r="C13" s="87"/>
      <c r="D13" s="87"/>
      <c r="E13" s="88">
        <f>SUM(E6:E12)</f>
        <v>2838388</v>
      </c>
    </row>
    <row r="14" spans="2:12" ht="24" customHeight="1" x14ac:dyDescent="0.15">
      <c r="B14" s="1476" t="s">
        <v>395</v>
      </c>
      <c r="C14" s="1513" t="s">
        <v>396</v>
      </c>
      <c r="D14" s="1513" t="s">
        <v>383</v>
      </c>
      <c r="E14" s="1515" t="s">
        <v>384</v>
      </c>
    </row>
    <row r="15" spans="2:12" ht="24" customHeight="1" x14ac:dyDescent="0.15">
      <c r="B15" s="1512"/>
      <c r="C15" s="1514"/>
      <c r="D15" s="1514"/>
      <c r="E15" s="1516"/>
    </row>
    <row r="16" spans="2:12" ht="24" customHeight="1" x14ac:dyDescent="0.15">
      <c r="B16" s="71" t="s">
        <v>397</v>
      </c>
      <c r="C16" s="72"/>
      <c r="D16" s="72">
        <v>1865695</v>
      </c>
      <c r="E16" s="70">
        <f>SUM(C16:D16)</f>
        <v>1865695</v>
      </c>
    </row>
    <row r="17" spans="2:6" ht="24" customHeight="1" x14ac:dyDescent="0.15">
      <c r="B17" s="81" t="s">
        <v>398</v>
      </c>
      <c r="C17" s="82"/>
      <c r="D17" s="82">
        <v>1890000</v>
      </c>
      <c r="E17" s="75">
        <f>SUM(C17:D17)</f>
        <v>1890000</v>
      </c>
    </row>
    <row r="18" spans="2:6" ht="24" customHeight="1" x14ac:dyDescent="0.15">
      <c r="B18" s="81" t="s">
        <v>399</v>
      </c>
      <c r="C18" s="82"/>
      <c r="D18" s="82">
        <v>691858</v>
      </c>
      <c r="E18" s="75">
        <f>SUM(C18:D18)</f>
        <v>691858</v>
      </c>
    </row>
    <row r="19" spans="2:6" ht="24" customHeight="1" x14ac:dyDescent="0.15">
      <c r="B19" s="81" t="s">
        <v>400</v>
      </c>
      <c r="C19" s="82"/>
      <c r="D19" s="82">
        <v>100000</v>
      </c>
      <c r="E19" s="75">
        <f>SUM(C19:D19)</f>
        <v>100000</v>
      </c>
    </row>
    <row r="20" spans="2:6" ht="24" customHeight="1" x14ac:dyDescent="0.15">
      <c r="B20" s="89" t="s">
        <v>401</v>
      </c>
      <c r="C20" s="84"/>
      <c r="D20" s="84">
        <v>340000</v>
      </c>
      <c r="E20" s="85">
        <f>SUM(C20:D20)</f>
        <v>340000</v>
      </c>
    </row>
    <row r="21" spans="2:6" ht="24" customHeight="1" x14ac:dyDescent="0.15">
      <c r="B21" s="86" t="s">
        <v>394</v>
      </c>
      <c r="C21" s="87"/>
      <c r="D21" s="87"/>
      <c r="E21" s="88">
        <f>SUM(E16:E20)</f>
        <v>4887553</v>
      </c>
    </row>
    <row r="23" spans="2:6" ht="24" customHeight="1" x14ac:dyDescent="0.15">
      <c r="B23" s="86" t="s">
        <v>402</v>
      </c>
      <c r="C23" s="87"/>
      <c r="D23" s="87"/>
      <c r="E23" s="88">
        <v>7450369</v>
      </c>
    </row>
    <row r="24" spans="2:6" ht="24" customHeight="1" x14ac:dyDescent="0.15">
      <c r="B24" s="86" t="s">
        <v>403</v>
      </c>
      <c r="C24" s="87"/>
      <c r="D24" s="87"/>
      <c r="E24" s="91">
        <v>5401204</v>
      </c>
      <c r="F24" s="1483"/>
    </row>
    <row r="25" spans="2:6" ht="24" customHeight="1" x14ac:dyDescent="0.15">
      <c r="B25" s="92" t="s">
        <v>404</v>
      </c>
      <c r="C25" s="87"/>
      <c r="D25" s="87"/>
      <c r="E25" s="87">
        <f>SUM(E23+E13-E21)</f>
        <v>5401204</v>
      </c>
      <c r="F25" s="1483"/>
    </row>
    <row r="27" spans="2:6" ht="24" customHeight="1" x14ac:dyDescent="0.15">
      <c r="B27" t="s">
        <v>1492</v>
      </c>
      <c r="E27" s="90">
        <v>0</v>
      </c>
    </row>
    <row r="28" spans="2:6" ht="24" customHeight="1" x14ac:dyDescent="0.15">
      <c r="B28" t="s">
        <v>1493</v>
      </c>
      <c r="E28" s="90">
        <f>SUM(D11)</f>
        <v>500000</v>
      </c>
    </row>
    <row r="29" spans="2:6" ht="24" customHeight="1" x14ac:dyDescent="0.15">
      <c r="B29" t="s">
        <v>1494</v>
      </c>
      <c r="E29" s="90">
        <f>SUM(D20)</f>
        <v>340000</v>
      </c>
    </row>
    <row r="30" spans="2:6" ht="24" customHeight="1" x14ac:dyDescent="0.15">
      <c r="B30" t="s">
        <v>1504</v>
      </c>
      <c r="E30" s="90">
        <f>E27+E28-E29</f>
        <v>160000</v>
      </c>
    </row>
    <row r="33" spans="2:6" ht="24" customHeight="1" x14ac:dyDescent="0.15">
      <c r="B33" s="410" t="s">
        <v>1496</v>
      </c>
      <c r="C33" s="62"/>
      <c r="D33" s="62"/>
      <c r="E33" s="62"/>
      <c r="F33" s="59"/>
    </row>
    <row r="34" spans="2:6" ht="24" customHeight="1" x14ac:dyDescent="0.15">
      <c r="B34" s="1476" t="s">
        <v>381</v>
      </c>
      <c r="C34" s="1513" t="s">
        <v>382</v>
      </c>
      <c r="D34" s="1513" t="s">
        <v>383</v>
      </c>
      <c r="E34" s="1515" t="s">
        <v>384</v>
      </c>
      <c r="F34" s="59"/>
    </row>
    <row r="35" spans="2:6" ht="24" customHeight="1" x14ac:dyDescent="0.15">
      <c r="B35" s="1512"/>
      <c r="C35" s="1514"/>
      <c r="D35" s="1514"/>
      <c r="E35" s="1516"/>
      <c r="F35" s="59"/>
    </row>
    <row r="36" spans="2:6" ht="24" customHeight="1" x14ac:dyDescent="0.15">
      <c r="B36" s="67"/>
      <c r="C36" s="68"/>
      <c r="D36" s="68"/>
      <c r="E36" s="69"/>
      <c r="F36" s="59"/>
    </row>
    <row r="37" spans="2:6" ht="24" customHeight="1" x14ac:dyDescent="0.15">
      <c r="B37" s="71" t="s">
        <v>387</v>
      </c>
      <c r="C37" s="72">
        <v>168200</v>
      </c>
      <c r="D37" s="72">
        <v>626000</v>
      </c>
      <c r="E37" s="70">
        <f>SUM(C37:D37)</f>
        <v>794200</v>
      </c>
    </row>
    <row r="38" spans="2:6" ht="24" customHeight="1" x14ac:dyDescent="0.15">
      <c r="B38" s="81" t="s">
        <v>388</v>
      </c>
      <c r="C38" s="82">
        <v>70000</v>
      </c>
      <c r="D38" s="82">
        <v>260000</v>
      </c>
      <c r="E38" s="75">
        <f t="shared" ref="E38:E43" si="1">SUM(C38:D38)</f>
        <v>330000</v>
      </c>
    </row>
    <row r="39" spans="2:6" ht="24" customHeight="1" x14ac:dyDescent="0.15">
      <c r="B39" s="81" t="s">
        <v>389</v>
      </c>
      <c r="C39" s="82">
        <v>35000</v>
      </c>
      <c r="D39" s="82">
        <v>475000</v>
      </c>
      <c r="E39" s="75">
        <f t="shared" si="1"/>
        <v>510000</v>
      </c>
    </row>
    <row r="40" spans="2:6" ht="24" customHeight="1" x14ac:dyDescent="0.15">
      <c r="B40" s="81" t="s">
        <v>390</v>
      </c>
      <c r="C40" s="82"/>
      <c r="D40" s="82">
        <v>1030</v>
      </c>
      <c r="E40" s="75">
        <f t="shared" si="1"/>
        <v>1030</v>
      </c>
    </row>
    <row r="41" spans="2:6" ht="24" customHeight="1" x14ac:dyDescent="0.15">
      <c r="B41" s="81" t="s">
        <v>391</v>
      </c>
      <c r="C41" s="82"/>
      <c r="D41" s="82">
        <v>120000</v>
      </c>
      <c r="E41" s="75">
        <f t="shared" si="1"/>
        <v>120000</v>
      </c>
    </row>
    <row r="42" spans="2:6" ht="24" customHeight="1" x14ac:dyDescent="0.15">
      <c r="B42" s="81" t="s">
        <v>392</v>
      </c>
      <c r="C42" s="82"/>
      <c r="D42" s="82">
        <v>970000</v>
      </c>
      <c r="E42" s="75">
        <f t="shared" si="1"/>
        <v>970000</v>
      </c>
    </row>
    <row r="43" spans="2:6" ht="24" customHeight="1" x14ac:dyDescent="0.15">
      <c r="B43" s="83" t="s">
        <v>393</v>
      </c>
      <c r="C43" s="84"/>
      <c r="D43" s="84"/>
      <c r="E43" s="85">
        <f t="shared" si="1"/>
        <v>0</v>
      </c>
    </row>
    <row r="44" spans="2:6" ht="24" customHeight="1" x14ac:dyDescent="0.15">
      <c r="B44" s="86" t="s">
        <v>394</v>
      </c>
      <c r="C44" s="87"/>
      <c r="D44" s="87"/>
      <c r="E44" s="88">
        <f>SUM(E37:E43)</f>
        <v>2725230</v>
      </c>
    </row>
    <row r="45" spans="2:6" ht="24" customHeight="1" x14ac:dyDescent="0.15">
      <c r="B45" s="1476" t="s">
        <v>395</v>
      </c>
      <c r="C45" s="1513" t="s">
        <v>396</v>
      </c>
      <c r="D45" s="1513" t="s">
        <v>383</v>
      </c>
      <c r="E45" s="1515" t="s">
        <v>384</v>
      </c>
    </row>
    <row r="46" spans="2:6" ht="24" customHeight="1" x14ac:dyDescent="0.15">
      <c r="B46" s="1512"/>
      <c r="C46" s="1514"/>
      <c r="D46" s="1514"/>
      <c r="E46" s="1516"/>
    </row>
    <row r="47" spans="2:6" ht="24" customHeight="1" x14ac:dyDescent="0.15">
      <c r="B47" s="71" t="s">
        <v>397</v>
      </c>
      <c r="C47" s="72"/>
      <c r="D47" s="72">
        <v>428340</v>
      </c>
      <c r="E47" s="70">
        <f>SUM(C47:D47)</f>
        <v>428340</v>
      </c>
    </row>
    <row r="48" spans="2:6" ht="24" customHeight="1" x14ac:dyDescent="0.15">
      <c r="B48" s="81" t="s">
        <v>398</v>
      </c>
      <c r="C48" s="82"/>
      <c r="D48" s="82">
        <v>480000</v>
      </c>
      <c r="E48" s="75">
        <f>SUM(C48:D48)</f>
        <v>480000</v>
      </c>
    </row>
    <row r="49" spans="2:6" ht="24" customHeight="1" x14ac:dyDescent="0.15">
      <c r="B49" s="81" t="s">
        <v>399</v>
      </c>
      <c r="C49" s="82"/>
      <c r="D49" s="82">
        <v>1155</v>
      </c>
      <c r="E49" s="75">
        <f>SUM(C49:D49)</f>
        <v>1155</v>
      </c>
    </row>
    <row r="50" spans="2:6" ht="24" customHeight="1" x14ac:dyDescent="0.15">
      <c r="B50" s="81" t="s">
        <v>400</v>
      </c>
      <c r="C50" s="82">
        <v>155000</v>
      </c>
      <c r="D50" s="82">
        <v>120000</v>
      </c>
      <c r="E50" s="75">
        <f>SUM(C50:D50)</f>
        <v>275000</v>
      </c>
    </row>
    <row r="51" spans="2:6" ht="24" customHeight="1" x14ac:dyDescent="0.15">
      <c r="B51" s="89" t="s">
        <v>401</v>
      </c>
      <c r="C51" s="84"/>
      <c r="D51" s="84">
        <v>530000</v>
      </c>
      <c r="E51" s="85">
        <f>SUM(C51:D51)</f>
        <v>530000</v>
      </c>
    </row>
    <row r="52" spans="2:6" ht="24" customHeight="1" x14ac:dyDescent="0.15">
      <c r="B52" s="86" t="s">
        <v>394</v>
      </c>
      <c r="C52" s="87"/>
      <c r="D52" s="87"/>
      <c r="E52" s="88">
        <f>SUM(E47:E51)</f>
        <v>1714495</v>
      </c>
    </row>
    <row r="54" spans="2:6" ht="24" customHeight="1" x14ac:dyDescent="0.15">
      <c r="B54" s="86" t="s">
        <v>402</v>
      </c>
      <c r="C54" s="87"/>
      <c r="D54" s="87"/>
      <c r="E54" s="88">
        <v>5401204</v>
      </c>
    </row>
    <row r="55" spans="2:6" ht="24" customHeight="1" x14ac:dyDescent="0.15">
      <c r="B55" s="86" t="s">
        <v>403</v>
      </c>
      <c r="C55" s="87"/>
      <c r="D55" s="87"/>
      <c r="E55" s="91">
        <v>6411939</v>
      </c>
      <c r="F55" s="1483"/>
    </row>
    <row r="56" spans="2:6" ht="24" customHeight="1" x14ac:dyDescent="0.15">
      <c r="B56" s="92" t="s">
        <v>404</v>
      </c>
      <c r="C56" s="87"/>
      <c r="D56" s="87"/>
      <c r="E56" s="87">
        <f>SUM(E54+E44-E52)</f>
        <v>6411939</v>
      </c>
      <c r="F56" s="1483"/>
    </row>
    <row r="58" spans="2:6" ht="24" customHeight="1" x14ac:dyDescent="0.15">
      <c r="B58" t="s">
        <v>1492</v>
      </c>
      <c r="E58" s="90">
        <v>160000</v>
      </c>
    </row>
    <row r="59" spans="2:6" ht="24" customHeight="1" x14ac:dyDescent="0.15">
      <c r="B59" t="s">
        <v>1493</v>
      </c>
      <c r="E59" s="90">
        <f>SUM(D42)</f>
        <v>970000</v>
      </c>
    </row>
    <row r="60" spans="2:6" ht="24" customHeight="1" x14ac:dyDescent="0.15">
      <c r="B60" t="s">
        <v>1494</v>
      </c>
      <c r="E60" s="90">
        <f>SUM(D51)</f>
        <v>530000</v>
      </c>
    </row>
    <row r="61" spans="2:6" ht="24" customHeight="1" x14ac:dyDescent="0.15">
      <c r="B61" t="s">
        <v>1504</v>
      </c>
      <c r="E61" s="90">
        <f>E58+E59-E60</f>
        <v>600000</v>
      </c>
    </row>
    <row r="64" spans="2:6" ht="24" customHeight="1" x14ac:dyDescent="0.15">
      <c r="B64" s="410" t="s">
        <v>1497</v>
      </c>
      <c r="C64" s="62"/>
      <c r="D64" s="62"/>
      <c r="E64" s="62"/>
      <c r="F64" s="59"/>
    </row>
    <row r="65" spans="2:6" ht="24" customHeight="1" x14ac:dyDescent="0.15">
      <c r="B65" s="1476" t="s">
        <v>381</v>
      </c>
      <c r="C65" s="1513" t="s">
        <v>382</v>
      </c>
      <c r="D65" s="1513" t="s">
        <v>383</v>
      </c>
      <c r="E65" s="1515" t="s">
        <v>384</v>
      </c>
      <c r="F65" s="59"/>
    </row>
    <row r="66" spans="2:6" ht="24" customHeight="1" x14ac:dyDescent="0.15">
      <c r="B66" s="1512"/>
      <c r="C66" s="1514"/>
      <c r="D66" s="1514"/>
      <c r="E66" s="1516"/>
      <c r="F66" s="59"/>
    </row>
    <row r="67" spans="2:6" ht="24" customHeight="1" x14ac:dyDescent="0.15">
      <c r="B67" s="67"/>
      <c r="C67" s="68"/>
      <c r="D67" s="68"/>
      <c r="E67" s="69"/>
      <c r="F67" s="59"/>
    </row>
    <row r="68" spans="2:6" ht="24" customHeight="1" x14ac:dyDescent="0.15">
      <c r="B68" s="71" t="s">
        <v>387</v>
      </c>
      <c r="C68" s="72">
        <v>129200</v>
      </c>
      <c r="D68" s="72">
        <v>649200</v>
      </c>
      <c r="E68" s="70">
        <f>SUM(C68:D68)</f>
        <v>778400</v>
      </c>
    </row>
    <row r="69" spans="2:6" ht="24" customHeight="1" x14ac:dyDescent="0.15">
      <c r="B69" s="81" t="s">
        <v>388</v>
      </c>
      <c r="C69" s="82">
        <v>70000</v>
      </c>
      <c r="D69" s="82">
        <v>200000</v>
      </c>
      <c r="E69" s="75">
        <f t="shared" ref="E69:E74" si="2">SUM(C69:D69)</f>
        <v>270000</v>
      </c>
    </row>
    <row r="70" spans="2:6" ht="24" customHeight="1" x14ac:dyDescent="0.15">
      <c r="B70" s="81" t="s">
        <v>389</v>
      </c>
      <c r="C70" s="82">
        <v>270000</v>
      </c>
      <c r="D70" s="82">
        <v>545000</v>
      </c>
      <c r="E70" s="75">
        <f t="shared" si="2"/>
        <v>815000</v>
      </c>
    </row>
    <row r="71" spans="2:6" ht="24" customHeight="1" x14ac:dyDescent="0.15">
      <c r="B71" s="81" t="s">
        <v>390</v>
      </c>
      <c r="C71" s="82"/>
      <c r="D71" s="82">
        <v>1193</v>
      </c>
      <c r="E71" s="75">
        <f t="shared" si="2"/>
        <v>1193</v>
      </c>
    </row>
    <row r="72" spans="2:6" ht="24" customHeight="1" x14ac:dyDescent="0.15">
      <c r="B72" s="81" t="s">
        <v>391</v>
      </c>
      <c r="C72" s="82"/>
      <c r="D72" s="82">
        <v>1341400</v>
      </c>
      <c r="E72" s="75">
        <f t="shared" si="2"/>
        <v>1341400</v>
      </c>
    </row>
    <row r="73" spans="2:6" ht="24" customHeight="1" x14ac:dyDescent="0.15">
      <c r="B73" s="81" t="s">
        <v>392</v>
      </c>
      <c r="C73" s="82"/>
      <c r="D73" s="82">
        <v>719000</v>
      </c>
      <c r="E73" s="75">
        <f t="shared" si="2"/>
        <v>719000</v>
      </c>
    </row>
    <row r="74" spans="2:6" ht="24" customHeight="1" x14ac:dyDescent="0.15">
      <c r="B74" s="83" t="s">
        <v>393</v>
      </c>
      <c r="C74" s="84"/>
      <c r="D74" s="84"/>
      <c r="E74" s="85">
        <f t="shared" si="2"/>
        <v>0</v>
      </c>
    </row>
    <row r="75" spans="2:6" ht="24" customHeight="1" x14ac:dyDescent="0.15">
      <c r="B75" s="86" t="s">
        <v>394</v>
      </c>
      <c r="C75" s="87"/>
      <c r="D75" s="87"/>
      <c r="E75" s="88">
        <f>SUM(E68:E74)</f>
        <v>3924993</v>
      </c>
    </row>
    <row r="76" spans="2:6" ht="24" customHeight="1" x14ac:dyDescent="0.15">
      <c r="B76" s="1476" t="s">
        <v>395</v>
      </c>
      <c r="C76" s="1513" t="s">
        <v>396</v>
      </c>
      <c r="D76" s="1513" t="s">
        <v>383</v>
      </c>
      <c r="E76" s="1515" t="s">
        <v>384</v>
      </c>
    </row>
    <row r="77" spans="2:6" ht="24" customHeight="1" x14ac:dyDescent="0.15">
      <c r="B77" s="1512"/>
      <c r="C77" s="1514"/>
      <c r="D77" s="1514"/>
      <c r="E77" s="1516"/>
    </row>
    <row r="78" spans="2:6" ht="24" customHeight="1" x14ac:dyDescent="0.15">
      <c r="B78" s="71" t="s">
        <v>397</v>
      </c>
      <c r="C78" s="72"/>
      <c r="D78" s="72">
        <v>1426145</v>
      </c>
      <c r="E78" s="70">
        <f>SUM(C78:D78)</f>
        <v>1426145</v>
      </c>
    </row>
    <row r="79" spans="2:6" ht="24" customHeight="1" x14ac:dyDescent="0.15">
      <c r="B79" s="81" t="s">
        <v>398</v>
      </c>
      <c r="C79" s="82"/>
      <c r="D79" s="82">
        <v>400000</v>
      </c>
      <c r="E79" s="75">
        <f>SUM(C79:D79)</f>
        <v>400000</v>
      </c>
    </row>
    <row r="80" spans="2:6" ht="24" customHeight="1" x14ac:dyDescent="0.15">
      <c r="B80" s="81" t="s">
        <v>399</v>
      </c>
      <c r="C80" s="82"/>
      <c r="D80" s="82">
        <v>25230</v>
      </c>
      <c r="E80" s="75">
        <f>SUM(C80:D80)</f>
        <v>25230</v>
      </c>
    </row>
    <row r="81" spans="2:6" ht="24" customHeight="1" x14ac:dyDescent="0.15">
      <c r="B81" s="81" t="s">
        <v>400</v>
      </c>
      <c r="C81" s="82"/>
      <c r="D81" s="82">
        <v>1153200</v>
      </c>
      <c r="E81" s="75">
        <f>SUM(C81:D81)</f>
        <v>1153200</v>
      </c>
    </row>
    <row r="82" spans="2:6" ht="24" customHeight="1" x14ac:dyDescent="0.15">
      <c r="B82" s="89" t="s">
        <v>401</v>
      </c>
      <c r="C82" s="84"/>
      <c r="D82" s="84">
        <v>1239000</v>
      </c>
      <c r="E82" s="85">
        <f>SUM(C82:D82)</f>
        <v>1239000</v>
      </c>
    </row>
    <row r="83" spans="2:6" ht="24" customHeight="1" x14ac:dyDescent="0.15">
      <c r="B83" s="86" t="s">
        <v>394</v>
      </c>
      <c r="C83" s="87"/>
      <c r="D83" s="87"/>
      <c r="E83" s="88">
        <f>SUM(E78:E82)</f>
        <v>4243575</v>
      </c>
    </row>
    <row r="85" spans="2:6" ht="24" customHeight="1" x14ac:dyDescent="0.15">
      <c r="B85" s="86" t="s">
        <v>402</v>
      </c>
      <c r="C85" s="87"/>
      <c r="D85" s="87"/>
      <c r="E85" s="88">
        <v>6411939</v>
      </c>
    </row>
    <row r="86" spans="2:6" ht="24" customHeight="1" x14ac:dyDescent="0.15">
      <c r="B86" s="86" t="s">
        <v>403</v>
      </c>
      <c r="C86" s="87"/>
      <c r="D86" s="87"/>
      <c r="E86" s="91">
        <v>6093357</v>
      </c>
      <c r="F86" s="1483"/>
    </row>
    <row r="87" spans="2:6" ht="24" customHeight="1" x14ac:dyDescent="0.15">
      <c r="B87" s="92" t="s">
        <v>404</v>
      </c>
      <c r="C87" s="87"/>
      <c r="D87" s="87"/>
      <c r="E87" s="87">
        <f>SUM(E85+E75-E83)</f>
        <v>6093357</v>
      </c>
      <c r="F87" s="1483"/>
    </row>
    <row r="89" spans="2:6" ht="24" customHeight="1" x14ac:dyDescent="0.15">
      <c r="B89" t="s">
        <v>1492</v>
      </c>
      <c r="E89" s="90">
        <v>600000</v>
      </c>
    </row>
    <row r="90" spans="2:6" ht="24" customHeight="1" x14ac:dyDescent="0.15">
      <c r="B90" t="s">
        <v>1493</v>
      </c>
      <c r="E90" s="90">
        <f>SUM(D73)</f>
        <v>719000</v>
      </c>
    </row>
    <row r="91" spans="2:6" ht="24" customHeight="1" x14ac:dyDescent="0.15">
      <c r="B91" t="s">
        <v>1494</v>
      </c>
      <c r="E91" s="90">
        <f>SUM(D82)</f>
        <v>1239000</v>
      </c>
    </row>
    <row r="92" spans="2:6" ht="24" customHeight="1" x14ac:dyDescent="0.15">
      <c r="B92" t="s">
        <v>1504</v>
      </c>
      <c r="E92" s="90">
        <f>E89+E90-E91</f>
        <v>80000</v>
      </c>
    </row>
    <row r="95" spans="2:6" ht="24" customHeight="1" x14ac:dyDescent="0.15">
      <c r="B95" s="410" t="s">
        <v>1498</v>
      </c>
      <c r="C95" s="62"/>
      <c r="D95" s="62"/>
      <c r="E95" s="62"/>
      <c r="F95" s="59"/>
    </row>
    <row r="96" spans="2:6" ht="24" customHeight="1" x14ac:dyDescent="0.15">
      <c r="B96" s="1476" t="s">
        <v>381</v>
      </c>
      <c r="C96" s="1513" t="s">
        <v>382</v>
      </c>
      <c r="D96" s="1513" t="s">
        <v>383</v>
      </c>
      <c r="E96" s="1515" t="s">
        <v>384</v>
      </c>
      <c r="F96" s="59"/>
    </row>
    <row r="97" spans="2:6" ht="24" customHeight="1" x14ac:dyDescent="0.15">
      <c r="B97" s="1512"/>
      <c r="C97" s="1514"/>
      <c r="D97" s="1514"/>
      <c r="E97" s="1516"/>
      <c r="F97" s="59"/>
    </row>
    <row r="98" spans="2:6" ht="24" customHeight="1" x14ac:dyDescent="0.15">
      <c r="B98" s="67"/>
      <c r="C98" s="68"/>
      <c r="D98" s="68"/>
      <c r="E98" s="69"/>
      <c r="F98" s="59"/>
    </row>
    <row r="99" spans="2:6" ht="24" customHeight="1" x14ac:dyDescent="0.15">
      <c r="B99" s="71" t="s">
        <v>387</v>
      </c>
      <c r="C99" s="72">
        <v>55000</v>
      </c>
      <c r="D99" s="72">
        <v>659600</v>
      </c>
      <c r="E99" s="70">
        <f>SUM(C99:D99)</f>
        <v>714600</v>
      </c>
    </row>
    <row r="100" spans="2:6" ht="24" customHeight="1" x14ac:dyDescent="0.15">
      <c r="B100" s="81" t="s">
        <v>388</v>
      </c>
      <c r="C100" s="82">
        <v>70000</v>
      </c>
      <c r="D100" s="82">
        <v>240000</v>
      </c>
      <c r="E100" s="75">
        <f t="shared" ref="E100:E105" si="3">SUM(C100:D100)</f>
        <v>310000</v>
      </c>
    </row>
    <row r="101" spans="2:6" ht="24" customHeight="1" x14ac:dyDescent="0.15">
      <c r="B101" s="81" t="s">
        <v>389</v>
      </c>
      <c r="C101" s="82">
        <v>200000</v>
      </c>
      <c r="D101" s="82">
        <v>545000</v>
      </c>
      <c r="E101" s="75">
        <f t="shared" si="3"/>
        <v>745000</v>
      </c>
    </row>
    <row r="102" spans="2:6" ht="24" customHeight="1" x14ac:dyDescent="0.15">
      <c r="B102" s="81" t="s">
        <v>390</v>
      </c>
      <c r="C102" s="82"/>
      <c r="D102" s="82">
        <v>1198</v>
      </c>
      <c r="E102" s="75">
        <f t="shared" si="3"/>
        <v>1198</v>
      </c>
    </row>
    <row r="103" spans="2:6" ht="24" customHeight="1" x14ac:dyDescent="0.15">
      <c r="B103" s="81" t="s">
        <v>391</v>
      </c>
      <c r="C103" s="82"/>
      <c r="D103" s="82">
        <v>337800</v>
      </c>
      <c r="E103" s="75">
        <f t="shared" si="3"/>
        <v>337800</v>
      </c>
    </row>
    <row r="104" spans="2:6" ht="24" customHeight="1" x14ac:dyDescent="0.15">
      <c r="B104" s="81" t="s">
        <v>392</v>
      </c>
      <c r="C104" s="82"/>
      <c r="D104" s="82">
        <v>890000</v>
      </c>
      <c r="E104" s="75">
        <f t="shared" si="3"/>
        <v>890000</v>
      </c>
    </row>
    <row r="105" spans="2:6" ht="24" customHeight="1" x14ac:dyDescent="0.15">
      <c r="B105" s="83" t="s">
        <v>393</v>
      </c>
      <c r="C105" s="84"/>
      <c r="D105" s="84"/>
      <c r="E105" s="85">
        <f t="shared" si="3"/>
        <v>0</v>
      </c>
    </row>
    <row r="106" spans="2:6" ht="24" customHeight="1" x14ac:dyDescent="0.15">
      <c r="B106" s="86" t="s">
        <v>394</v>
      </c>
      <c r="C106" s="87"/>
      <c r="D106" s="87"/>
      <c r="E106" s="88">
        <f>SUM(E99:E105)</f>
        <v>2998598</v>
      </c>
    </row>
    <row r="107" spans="2:6" ht="24" customHeight="1" x14ac:dyDescent="0.15">
      <c r="B107" s="1476" t="s">
        <v>395</v>
      </c>
      <c r="C107" s="1513" t="s">
        <v>396</v>
      </c>
      <c r="D107" s="1513" t="s">
        <v>383</v>
      </c>
      <c r="E107" s="1515" t="s">
        <v>384</v>
      </c>
    </row>
    <row r="108" spans="2:6" ht="24" customHeight="1" x14ac:dyDescent="0.15">
      <c r="B108" s="1512"/>
      <c r="C108" s="1514"/>
      <c r="D108" s="1514"/>
      <c r="E108" s="1516"/>
    </row>
    <row r="109" spans="2:6" ht="24" customHeight="1" x14ac:dyDescent="0.15">
      <c r="B109" s="71" t="s">
        <v>397</v>
      </c>
      <c r="C109" s="72"/>
      <c r="D109" s="72">
        <v>215000</v>
      </c>
      <c r="E109" s="70">
        <f>SUM(C109:D109)</f>
        <v>215000</v>
      </c>
    </row>
    <row r="110" spans="2:6" ht="24" customHeight="1" x14ac:dyDescent="0.15">
      <c r="B110" s="81" t="s">
        <v>398</v>
      </c>
      <c r="C110" s="82"/>
      <c r="D110" s="82">
        <v>100000</v>
      </c>
      <c r="E110" s="75">
        <f>SUM(C110:D110)</f>
        <v>100000</v>
      </c>
    </row>
    <row r="111" spans="2:6" ht="24" customHeight="1" x14ac:dyDescent="0.15">
      <c r="B111" s="81" t="s">
        <v>399</v>
      </c>
      <c r="C111" s="82"/>
      <c r="D111" s="82">
        <v>1284</v>
      </c>
      <c r="E111" s="75">
        <f>SUM(C111:D111)</f>
        <v>1284</v>
      </c>
    </row>
    <row r="112" spans="2:6" ht="24" customHeight="1" x14ac:dyDescent="0.15">
      <c r="B112" s="81" t="s">
        <v>400</v>
      </c>
      <c r="C112" s="82">
        <v>188200</v>
      </c>
      <c r="D112" s="82">
        <v>337800</v>
      </c>
      <c r="E112" s="75">
        <f>SUM(C112:D112)</f>
        <v>526000</v>
      </c>
    </row>
    <row r="113" spans="2:12" ht="24" customHeight="1" x14ac:dyDescent="0.15">
      <c r="B113" s="89" t="s">
        <v>401</v>
      </c>
      <c r="C113" s="84"/>
      <c r="D113" s="84">
        <v>830000</v>
      </c>
      <c r="E113" s="85">
        <f>SUM(C113:D113)</f>
        <v>830000</v>
      </c>
    </row>
    <row r="114" spans="2:12" ht="24" customHeight="1" x14ac:dyDescent="0.15">
      <c r="B114" s="86" t="s">
        <v>394</v>
      </c>
      <c r="C114" s="87"/>
      <c r="D114" s="87"/>
      <c r="E114" s="88">
        <f>SUM(E109:E113)</f>
        <v>1672284</v>
      </c>
    </row>
    <row r="116" spans="2:12" ht="24" customHeight="1" x14ac:dyDescent="0.15">
      <c r="B116" s="86" t="s">
        <v>402</v>
      </c>
      <c r="C116" s="87"/>
      <c r="D116" s="87"/>
      <c r="E116" s="88">
        <v>6093357</v>
      </c>
    </row>
    <row r="117" spans="2:12" ht="24" customHeight="1" x14ac:dyDescent="0.15">
      <c r="B117" s="86" t="s">
        <v>403</v>
      </c>
      <c r="C117" s="87"/>
      <c r="D117" s="87"/>
      <c r="E117" s="91">
        <v>7419671</v>
      </c>
      <c r="F117" s="1483"/>
    </row>
    <row r="118" spans="2:12" ht="24" customHeight="1" x14ac:dyDescent="0.15">
      <c r="B118" s="92" t="s">
        <v>404</v>
      </c>
      <c r="C118" s="87"/>
      <c r="D118" s="87"/>
      <c r="E118" s="87">
        <f>SUM(E116+E106-E114)</f>
        <v>7419671</v>
      </c>
      <c r="F118" s="1483"/>
    </row>
    <row r="120" spans="2:12" ht="24" customHeight="1" x14ac:dyDescent="0.15">
      <c r="B120" t="s">
        <v>1492</v>
      </c>
      <c r="E120" s="90">
        <v>80000</v>
      </c>
    </row>
    <row r="121" spans="2:12" ht="24" customHeight="1" x14ac:dyDescent="0.15">
      <c r="B121" t="s">
        <v>1493</v>
      </c>
      <c r="E121" s="90">
        <f>SUM(D104)</f>
        <v>890000</v>
      </c>
    </row>
    <row r="122" spans="2:12" ht="24" customHeight="1" x14ac:dyDescent="0.15">
      <c r="B122" t="s">
        <v>1494</v>
      </c>
      <c r="E122" s="90">
        <f>SUM(D113)</f>
        <v>830000</v>
      </c>
    </row>
    <row r="123" spans="2:12" ht="24" customHeight="1" x14ac:dyDescent="0.15">
      <c r="B123" t="s">
        <v>1504</v>
      </c>
      <c r="E123" s="90">
        <f>E120+E121-E122</f>
        <v>140000</v>
      </c>
    </row>
    <row r="126" spans="2:12" ht="24" customHeight="1" x14ac:dyDescent="0.15">
      <c r="B126" s="410" t="s">
        <v>1710</v>
      </c>
    </row>
    <row r="127" spans="2:12" ht="24" customHeight="1" x14ac:dyDescent="0.15">
      <c r="B127" s="1481" t="s">
        <v>381</v>
      </c>
      <c r="C127" s="1484" t="s">
        <v>382</v>
      </c>
      <c r="D127" s="1484" t="s">
        <v>383</v>
      </c>
      <c r="E127" s="1486" t="s">
        <v>384</v>
      </c>
      <c r="G127" s="410" t="s">
        <v>1713</v>
      </c>
    </row>
    <row r="128" spans="2:12" ht="24" customHeight="1" x14ac:dyDescent="0.15">
      <c r="B128" s="1482"/>
      <c r="C128" s="1485"/>
      <c r="D128" s="1485"/>
      <c r="E128" s="1487"/>
      <c r="G128" s="535" t="s">
        <v>1711</v>
      </c>
      <c r="H128" s="539" t="s">
        <v>1712</v>
      </c>
      <c r="I128" s="539" t="s">
        <v>388</v>
      </c>
      <c r="J128" s="539" t="s">
        <v>1707</v>
      </c>
      <c r="K128" s="540" t="s">
        <v>394</v>
      </c>
      <c r="L128" s="566" t="s">
        <v>1734</v>
      </c>
    </row>
    <row r="129" spans="2:12" ht="24" customHeight="1" x14ac:dyDescent="0.15">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15">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15">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15">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15">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15">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15">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15">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15">
      <c r="B137" s="1481" t="s">
        <v>395</v>
      </c>
      <c r="C137" s="1484" t="s">
        <v>396</v>
      </c>
      <c r="D137" s="1484" t="s">
        <v>383</v>
      </c>
      <c r="E137" s="1486" t="s">
        <v>384</v>
      </c>
      <c r="G137" s="536" t="s">
        <v>1655</v>
      </c>
      <c r="H137" s="541">
        <v>57200</v>
      </c>
      <c r="I137" s="541">
        <v>10000</v>
      </c>
      <c r="J137" s="541">
        <v>30000</v>
      </c>
      <c r="K137" s="542">
        <f t="shared" si="5"/>
        <v>97200</v>
      </c>
      <c r="L137" s="568" t="s">
        <v>1735</v>
      </c>
    </row>
    <row r="138" spans="2:12" ht="24" customHeight="1" x14ac:dyDescent="0.15">
      <c r="B138" s="1482"/>
      <c r="C138" s="1485"/>
      <c r="D138" s="1485"/>
      <c r="E138" s="1487"/>
      <c r="G138" s="536" t="s">
        <v>1657</v>
      </c>
      <c r="H138" s="541">
        <v>38400</v>
      </c>
      <c r="I138" s="541">
        <v>10000</v>
      </c>
      <c r="J138" s="541">
        <v>50000</v>
      </c>
      <c r="K138" s="542">
        <f t="shared" si="5"/>
        <v>98400</v>
      </c>
      <c r="L138" s="568" t="s">
        <v>1735</v>
      </c>
    </row>
    <row r="139" spans="2:12" ht="24" customHeight="1" thickBot="1" x14ac:dyDescent="0.2">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15">
      <c r="B141" s="81" t="s">
        <v>399</v>
      </c>
      <c r="C141" s="82"/>
      <c r="D141" s="82">
        <v>432</v>
      </c>
      <c r="E141" s="75">
        <f>SUM(C141:D141)</f>
        <v>432</v>
      </c>
      <c r="H141" s="546"/>
      <c r="I141" s="546"/>
      <c r="J141" s="546"/>
      <c r="K141" s="547"/>
    </row>
    <row r="142" spans="2:12" ht="24" customHeight="1" x14ac:dyDescent="0.15">
      <c r="B142" s="81" t="s">
        <v>400</v>
      </c>
      <c r="C142" s="82"/>
      <c r="D142" s="82">
        <v>440000</v>
      </c>
      <c r="E142" s="75">
        <f>SUM(C142:D142)</f>
        <v>440000</v>
      </c>
      <c r="G142" s="86" t="s">
        <v>1714</v>
      </c>
      <c r="H142" s="548" t="s">
        <v>1709</v>
      </c>
      <c r="I142" s="548"/>
      <c r="J142" s="548"/>
      <c r="K142" s="549" t="s">
        <v>394</v>
      </c>
      <c r="L142" s="566" t="s">
        <v>1734</v>
      </c>
    </row>
    <row r="143" spans="2:12" ht="24" customHeight="1" x14ac:dyDescent="0.15">
      <c r="B143" s="89" t="s">
        <v>401</v>
      </c>
      <c r="C143" s="84"/>
      <c r="D143" s="84">
        <v>880000</v>
      </c>
      <c r="E143" s="85">
        <f>SUM(C143:D143)</f>
        <v>880000</v>
      </c>
      <c r="G143" s="509" t="s">
        <v>1677</v>
      </c>
      <c r="H143" s="550">
        <v>35000</v>
      </c>
      <c r="I143" s="550"/>
      <c r="J143" s="550"/>
      <c r="K143" s="551"/>
      <c r="L143" s="570">
        <v>42492</v>
      </c>
    </row>
    <row r="144" spans="2:12" ht="24" customHeight="1" x14ac:dyDescent="0.15">
      <c r="B144" s="86" t="s">
        <v>394</v>
      </c>
      <c r="C144" s="87"/>
      <c r="D144" s="87"/>
      <c r="E144" s="88">
        <f>SUM(E139:E143)</f>
        <v>2000544</v>
      </c>
      <c r="G144" s="509" t="s">
        <v>1680</v>
      </c>
      <c r="H144" s="550">
        <v>40000</v>
      </c>
      <c r="I144" s="550"/>
      <c r="J144" s="550"/>
      <c r="K144" s="551"/>
      <c r="L144" s="575">
        <v>42520</v>
      </c>
    </row>
    <row r="145" spans="2:12" ht="24" customHeight="1" thickBot="1" x14ac:dyDescent="0.2">
      <c r="G145" s="510" t="s">
        <v>1509</v>
      </c>
      <c r="H145" s="552">
        <v>40000</v>
      </c>
      <c r="I145" s="552"/>
      <c r="J145" s="552"/>
      <c r="K145" s="551"/>
      <c r="L145" s="571" t="s">
        <v>1735</v>
      </c>
    </row>
    <row r="146" spans="2:12" ht="24" customHeight="1" thickBot="1" x14ac:dyDescent="0.2">
      <c r="B146" s="86" t="s">
        <v>1738</v>
      </c>
      <c r="C146" s="87"/>
      <c r="D146" s="87"/>
      <c r="E146" s="88">
        <v>7419671</v>
      </c>
      <c r="G146" s="510"/>
      <c r="H146" s="511">
        <f>SUM(H143:H145)</f>
        <v>115000</v>
      </c>
      <c r="I146" s="511"/>
      <c r="J146" s="511"/>
      <c r="K146" s="538">
        <f>SUM(H146:J146)</f>
        <v>115000</v>
      </c>
    </row>
    <row r="147" spans="2:12" ht="24" customHeight="1" thickBot="1" x14ac:dyDescent="0.2">
      <c r="B147" s="86" t="s">
        <v>403</v>
      </c>
      <c r="C147" s="87"/>
      <c r="D147" s="87"/>
      <c r="E147" s="91">
        <v>8132355</v>
      </c>
    </row>
    <row r="148" spans="2:12" ht="24" customHeight="1" thickBot="1" x14ac:dyDescent="0.2">
      <c r="B148" s="413" t="s">
        <v>1739</v>
      </c>
      <c r="C148" s="414"/>
      <c r="D148" s="414"/>
      <c r="E148" s="414">
        <f>SUM(E146+E136-E144)</f>
        <v>8132355</v>
      </c>
      <c r="G148" s="534" t="s">
        <v>1708</v>
      </c>
      <c r="H148" s="511"/>
      <c r="I148" s="511"/>
      <c r="J148" s="511"/>
      <c r="K148" s="538">
        <f>SUM(K140:K147)</f>
        <v>764400</v>
      </c>
    </row>
    <row r="149" spans="2:12" ht="24" customHeight="1" thickTop="1" x14ac:dyDescent="0.15"/>
    <row r="150" spans="2:12" ht="24" customHeight="1" x14ac:dyDescent="0.15">
      <c r="B150" t="s">
        <v>1492</v>
      </c>
      <c r="E150" s="90">
        <v>140000</v>
      </c>
    </row>
    <row r="151" spans="2:12" ht="24" customHeight="1" x14ac:dyDescent="0.15">
      <c r="B151" t="s">
        <v>1493</v>
      </c>
      <c r="E151" s="90">
        <f>SUM(D134)</f>
        <v>760000</v>
      </c>
    </row>
    <row r="152" spans="2:12" ht="24" customHeight="1" x14ac:dyDescent="0.15">
      <c r="B152" t="s">
        <v>1494</v>
      </c>
      <c r="E152" s="90">
        <f>SUM(D143)</f>
        <v>880000</v>
      </c>
    </row>
    <row r="153" spans="2:12" ht="24" customHeight="1" x14ac:dyDescent="0.15">
      <c r="B153" t="s">
        <v>1504</v>
      </c>
      <c r="E153" s="90">
        <f>E150+E151-E152</f>
        <v>20000</v>
      </c>
    </row>
    <row r="156" spans="2:12" ht="24" customHeight="1" x14ac:dyDescent="0.15">
      <c r="B156" s="410" t="s">
        <v>1863</v>
      </c>
    </row>
    <row r="157" spans="2:12" ht="24" customHeight="1" x14ac:dyDescent="0.15">
      <c r="B157" s="1481" t="s">
        <v>381</v>
      </c>
      <c r="C157" s="1484" t="s">
        <v>382</v>
      </c>
      <c r="D157" s="1484" t="s">
        <v>383</v>
      </c>
      <c r="E157" s="1486" t="s">
        <v>384</v>
      </c>
      <c r="G157" s="410" t="s">
        <v>1864</v>
      </c>
    </row>
    <row r="158" spans="2:12" ht="24" customHeight="1" x14ac:dyDescent="0.15">
      <c r="B158" s="1482"/>
      <c r="C158" s="1485"/>
      <c r="D158" s="1485"/>
      <c r="E158" s="1487"/>
      <c r="G158" s="535" t="s">
        <v>1711</v>
      </c>
      <c r="H158" s="539" t="s">
        <v>1712</v>
      </c>
      <c r="I158" s="539" t="s">
        <v>388</v>
      </c>
      <c r="J158" s="623" t="s">
        <v>1707</v>
      </c>
      <c r="K158" s="620" t="s">
        <v>394</v>
      </c>
      <c r="L158" s="566" t="s">
        <v>1734</v>
      </c>
    </row>
    <row r="159" spans="2:12" ht="24" customHeight="1" x14ac:dyDescent="0.15">
      <c r="B159" s="67"/>
      <c r="C159" s="68"/>
      <c r="D159" s="68"/>
      <c r="E159" s="69"/>
      <c r="G159" s="536" t="s">
        <v>1588</v>
      </c>
      <c r="H159" s="541">
        <v>2800</v>
      </c>
      <c r="I159" s="541">
        <v>10000</v>
      </c>
      <c r="J159" s="624">
        <v>50000</v>
      </c>
      <c r="K159" s="621">
        <f>SUM(H159:J159)</f>
        <v>62800</v>
      </c>
      <c r="L159" s="570">
        <v>42825</v>
      </c>
    </row>
    <row r="160" spans="2:12" ht="24" customHeight="1" x14ac:dyDescent="0.15">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15">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15">
      <c r="B162" s="509" t="s">
        <v>389</v>
      </c>
      <c r="C162" s="113">
        <v>115000</v>
      </c>
      <c r="D162" s="113">
        <v>665000</v>
      </c>
      <c r="E162" s="487">
        <f t="shared" si="6"/>
        <v>780000</v>
      </c>
      <c r="G162" s="536" t="s">
        <v>1993</v>
      </c>
      <c r="H162" s="541"/>
      <c r="J162" s="624"/>
      <c r="K162" s="621">
        <v>22800</v>
      </c>
      <c r="L162" s="575">
        <v>42837</v>
      </c>
    </row>
    <row r="163" spans="2:12" ht="24" customHeight="1" x14ac:dyDescent="0.15">
      <c r="B163" s="509" t="s">
        <v>390</v>
      </c>
      <c r="C163" s="113"/>
      <c r="D163" s="113">
        <v>841</v>
      </c>
      <c r="E163" s="487">
        <f t="shared" si="6"/>
        <v>841</v>
      </c>
      <c r="G163" s="536"/>
      <c r="H163" s="541"/>
      <c r="I163" s="541"/>
      <c r="J163" s="624"/>
      <c r="K163" s="621"/>
      <c r="L163" s="568"/>
    </row>
    <row r="164" spans="2:12" ht="24" customHeight="1" x14ac:dyDescent="0.15">
      <c r="B164" s="509" t="s">
        <v>391</v>
      </c>
      <c r="C164" s="113"/>
      <c r="D164" s="113"/>
      <c r="E164" s="487">
        <f t="shared" si="6"/>
        <v>0</v>
      </c>
      <c r="G164" s="536"/>
      <c r="H164" s="541"/>
      <c r="I164" s="541"/>
      <c r="J164" s="624"/>
      <c r="K164" s="621"/>
      <c r="L164" s="568"/>
    </row>
    <row r="165" spans="2:12" ht="24" customHeight="1" x14ac:dyDescent="0.15">
      <c r="B165" s="509" t="s">
        <v>392</v>
      </c>
      <c r="C165" s="113"/>
      <c r="D165" s="113">
        <v>990000</v>
      </c>
      <c r="E165" s="487">
        <f t="shared" si="6"/>
        <v>990000</v>
      </c>
      <c r="G165" s="536"/>
      <c r="H165" s="541"/>
      <c r="I165" s="541"/>
      <c r="J165" s="624"/>
      <c r="K165" s="621"/>
      <c r="L165" s="568"/>
    </row>
    <row r="166" spans="2:12" ht="24" customHeight="1" x14ac:dyDescent="0.15">
      <c r="B166" s="510" t="s">
        <v>393</v>
      </c>
      <c r="C166" s="511"/>
      <c r="D166" s="511"/>
      <c r="E166" s="488">
        <f t="shared" si="6"/>
        <v>0</v>
      </c>
      <c r="G166" s="536"/>
      <c r="H166" s="541"/>
      <c r="I166" s="541"/>
      <c r="J166" s="624"/>
      <c r="K166" s="621"/>
      <c r="L166" s="568"/>
    </row>
    <row r="167" spans="2:12" ht="24" customHeight="1" thickBot="1" x14ac:dyDescent="0.2">
      <c r="B167" s="86" t="s">
        <v>394</v>
      </c>
      <c r="C167" s="87"/>
      <c r="D167" s="87"/>
      <c r="E167" s="88">
        <f>SUM(E160:E166)</f>
        <v>3242441</v>
      </c>
      <c r="G167" s="537"/>
      <c r="H167" s="543"/>
      <c r="I167" s="543"/>
      <c r="J167" s="625"/>
      <c r="K167" s="621"/>
      <c r="L167" s="569"/>
    </row>
    <row r="168" spans="2:12" ht="24" customHeight="1" thickBot="1" x14ac:dyDescent="0.2">
      <c r="B168" s="1481" t="s">
        <v>395</v>
      </c>
      <c r="C168" s="1484" t="s">
        <v>396</v>
      </c>
      <c r="D168" s="1484" t="s">
        <v>383</v>
      </c>
      <c r="E168" s="1486" t="s">
        <v>384</v>
      </c>
      <c r="G168" s="537"/>
      <c r="H168" s="543">
        <f>SUM(H159:H167)</f>
        <v>10400</v>
      </c>
      <c r="I168" s="543">
        <f>SUM(I159:I167)</f>
        <v>30000</v>
      </c>
      <c r="J168" s="625">
        <f>SUM(J159:J167)</f>
        <v>110000</v>
      </c>
      <c r="K168" s="622">
        <f>SUM(H168:J168)</f>
        <v>150400</v>
      </c>
    </row>
    <row r="169" spans="2:12" ht="24" customHeight="1" x14ac:dyDescent="0.15">
      <c r="B169" s="1482"/>
      <c r="C169" s="1485"/>
      <c r="D169" s="1485"/>
      <c r="E169" s="1487"/>
      <c r="H169" s="546"/>
      <c r="I169" s="546"/>
      <c r="J169" s="546"/>
      <c r="K169" s="547"/>
    </row>
    <row r="170" spans="2:12" ht="24" customHeight="1" x14ac:dyDescent="0.15">
      <c r="B170" s="71" t="s">
        <v>397</v>
      </c>
      <c r="C170" s="72"/>
      <c r="D170" s="72">
        <v>245000</v>
      </c>
      <c r="E170" s="70">
        <f>SUM(C170:D170)</f>
        <v>245000</v>
      </c>
      <c r="G170" s="86" t="s">
        <v>1714</v>
      </c>
      <c r="H170" s="548" t="s">
        <v>1709</v>
      </c>
      <c r="I170" s="548"/>
      <c r="J170" s="548"/>
      <c r="K170" s="549" t="s">
        <v>394</v>
      </c>
      <c r="L170" s="619" t="s">
        <v>1734</v>
      </c>
    </row>
    <row r="171" spans="2:12" ht="24" customHeight="1" x14ac:dyDescent="0.15">
      <c r="B171" s="81" t="s">
        <v>398</v>
      </c>
      <c r="C171" s="82">
        <v>50000</v>
      </c>
      <c r="D171" s="82">
        <v>100000</v>
      </c>
      <c r="E171" s="75">
        <f>SUM(C171:D171)</f>
        <v>150000</v>
      </c>
      <c r="G171" s="509" t="s">
        <v>1671</v>
      </c>
      <c r="H171" s="550">
        <v>20000</v>
      </c>
      <c r="I171" s="550"/>
      <c r="J171" s="550"/>
      <c r="K171" s="551"/>
      <c r="L171" s="570">
        <v>42850</v>
      </c>
    </row>
    <row r="172" spans="2:12" ht="24" customHeight="1" x14ac:dyDescent="0.15">
      <c r="B172" s="81" t="s">
        <v>399</v>
      </c>
      <c r="C172" s="82"/>
      <c r="D172" s="82">
        <v>1782</v>
      </c>
      <c r="E172" s="75">
        <f>SUM(C172:D172)</f>
        <v>1782</v>
      </c>
      <c r="G172" s="509" t="s">
        <v>1673</v>
      </c>
      <c r="H172" s="550">
        <v>20000</v>
      </c>
      <c r="I172" s="550"/>
      <c r="J172" s="550"/>
      <c r="K172" s="551"/>
      <c r="L172" s="575">
        <v>43021</v>
      </c>
    </row>
    <row r="173" spans="2:12" ht="24" customHeight="1" x14ac:dyDescent="0.15">
      <c r="B173" s="81" t="s">
        <v>400</v>
      </c>
      <c r="C173" s="82"/>
      <c r="D173" s="82">
        <v>30000</v>
      </c>
      <c r="E173" s="75">
        <f>SUM(C173:D173)</f>
        <v>30000</v>
      </c>
      <c r="G173" s="509" t="s">
        <v>1678</v>
      </c>
      <c r="H173" s="550">
        <v>35000</v>
      </c>
      <c r="I173" s="550"/>
      <c r="J173" s="550"/>
      <c r="K173" s="551"/>
      <c r="L173" s="575">
        <v>42825</v>
      </c>
    </row>
    <row r="174" spans="2:12" ht="24" customHeight="1" x14ac:dyDescent="0.15">
      <c r="B174" s="89" t="s">
        <v>401</v>
      </c>
      <c r="C174" s="84"/>
      <c r="D174" s="84">
        <v>1010000</v>
      </c>
      <c r="E174" s="85">
        <f>SUM(C174:D174)</f>
        <v>1010000</v>
      </c>
      <c r="G174" s="509" t="s">
        <v>1683</v>
      </c>
      <c r="H174" s="550">
        <v>5000</v>
      </c>
      <c r="I174" s="550"/>
      <c r="J174" s="550"/>
      <c r="K174" s="551"/>
      <c r="L174" s="575">
        <v>42846</v>
      </c>
    </row>
    <row r="175" spans="2:12" ht="24" customHeight="1" x14ac:dyDescent="0.15">
      <c r="B175" s="86" t="s">
        <v>394</v>
      </c>
      <c r="C175" s="87"/>
      <c r="D175" s="87"/>
      <c r="E175" s="88">
        <f>SUM(E170:E174)</f>
        <v>1436782</v>
      </c>
      <c r="G175" s="510"/>
      <c r="H175" s="552"/>
      <c r="I175" s="552"/>
      <c r="J175" s="552"/>
      <c r="K175" s="627"/>
      <c r="L175" s="571"/>
    </row>
    <row r="176" spans="2:12" ht="24" customHeight="1" thickBot="1" x14ac:dyDescent="0.2">
      <c r="G176" s="510"/>
      <c r="H176" s="511">
        <f>SUM(H171:H175)</f>
        <v>80000</v>
      </c>
      <c r="I176" s="511"/>
      <c r="J176" s="511"/>
      <c r="K176" s="626">
        <f>SUM(H176:J176)</f>
        <v>80000</v>
      </c>
    </row>
    <row r="177" spans="2:12" ht="24" customHeight="1" thickBot="1" x14ac:dyDescent="0.2">
      <c r="B177" s="86" t="s">
        <v>402</v>
      </c>
      <c r="C177" s="87"/>
      <c r="D177" s="87"/>
      <c r="E177" s="88">
        <v>8132355</v>
      </c>
    </row>
    <row r="178" spans="2:12" ht="24" customHeight="1" thickBot="1" x14ac:dyDescent="0.2">
      <c r="B178" s="86" t="s">
        <v>1862</v>
      </c>
      <c r="C178" s="87"/>
      <c r="D178" s="87"/>
      <c r="E178" s="91">
        <v>9938014</v>
      </c>
      <c r="G178" s="534" t="s">
        <v>1708</v>
      </c>
      <c r="H178" s="511"/>
      <c r="I178" s="511"/>
      <c r="J178" s="511"/>
      <c r="K178" s="538">
        <f>SUM(K168:K177)</f>
        <v>230400</v>
      </c>
    </row>
    <row r="179" spans="2:12" ht="24" customHeight="1" thickBot="1" x14ac:dyDescent="0.2">
      <c r="B179" s="413" t="s">
        <v>1861</v>
      </c>
      <c r="C179" s="414"/>
      <c r="D179" s="414"/>
      <c r="E179" s="414">
        <f>SUM(E177+E167-E175)</f>
        <v>9938014</v>
      </c>
    </row>
    <row r="180" spans="2:12" ht="24" customHeight="1" thickTop="1" x14ac:dyDescent="0.15"/>
    <row r="181" spans="2:12" ht="24" customHeight="1" x14ac:dyDescent="0.15">
      <c r="B181" t="s">
        <v>1492</v>
      </c>
      <c r="E181" s="90">
        <v>20000</v>
      </c>
    </row>
    <row r="182" spans="2:12" ht="24" customHeight="1" x14ac:dyDescent="0.15">
      <c r="B182" t="s">
        <v>1493</v>
      </c>
      <c r="E182" s="90">
        <f>SUM(D165)</f>
        <v>990000</v>
      </c>
    </row>
    <row r="183" spans="2:12" ht="24" customHeight="1" x14ac:dyDescent="0.15">
      <c r="B183" t="s">
        <v>1494</v>
      </c>
      <c r="E183" s="90">
        <f>SUM(D174)</f>
        <v>1010000</v>
      </c>
    </row>
    <row r="184" spans="2:12" ht="24" customHeight="1" x14ac:dyDescent="0.15">
      <c r="B184" t="s">
        <v>1504</v>
      </c>
      <c r="E184" s="90">
        <f>E181+E182-E183</f>
        <v>0</v>
      </c>
    </row>
    <row r="187" spans="2:12" ht="24" customHeight="1" x14ac:dyDescent="0.15">
      <c r="B187" s="410" t="s">
        <v>2297</v>
      </c>
    </row>
    <row r="188" spans="2:12" ht="24" customHeight="1" x14ac:dyDescent="0.15">
      <c r="B188" s="1481" t="s">
        <v>381</v>
      </c>
      <c r="C188" s="1484" t="s">
        <v>382</v>
      </c>
      <c r="D188" s="1484" t="s">
        <v>383</v>
      </c>
      <c r="E188" s="1486" t="s">
        <v>384</v>
      </c>
      <c r="G188" s="410" t="s">
        <v>2315</v>
      </c>
    </row>
    <row r="189" spans="2:12" ht="24" customHeight="1" x14ac:dyDescent="0.15">
      <c r="B189" s="1482"/>
      <c r="C189" s="1485"/>
      <c r="D189" s="1485"/>
      <c r="E189" s="1487"/>
      <c r="G189" s="535" t="s">
        <v>1711</v>
      </c>
      <c r="H189" s="539" t="s">
        <v>1712</v>
      </c>
      <c r="I189" s="539" t="s">
        <v>388</v>
      </c>
      <c r="J189" s="623" t="s">
        <v>1707</v>
      </c>
      <c r="K189" s="620" t="s">
        <v>394</v>
      </c>
      <c r="L189" s="566" t="s">
        <v>1734</v>
      </c>
    </row>
    <row r="190" spans="2:12" ht="24" customHeight="1" x14ac:dyDescent="0.15">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15">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15">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15">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15">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15">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15">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15">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15">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15">
      <c r="B199" s="1481" t="s">
        <v>395</v>
      </c>
      <c r="C199" s="1484" t="s">
        <v>396</v>
      </c>
      <c r="D199" s="1484" t="s">
        <v>383</v>
      </c>
      <c r="E199" s="1486" t="s">
        <v>384</v>
      </c>
      <c r="G199" s="509" t="s">
        <v>2313</v>
      </c>
      <c r="H199" s="541" t="s">
        <v>2403</v>
      </c>
      <c r="I199" s="541">
        <v>10000</v>
      </c>
      <c r="J199" s="624">
        <v>30000</v>
      </c>
      <c r="K199" s="694">
        <f t="shared" si="8"/>
        <v>40000</v>
      </c>
      <c r="L199" s="568" t="s">
        <v>1735</v>
      </c>
    </row>
    <row r="200" spans="2:14" ht="24" customHeight="1" x14ac:dyDescent="0.15">
      <c r="B200" s="1482"/>
      <c r="C200" s="1485"/>
      <c r="D200" s="1485"/>
      <c r="E200" s="1487"/>
      <c r="G200" s="509" t="s">
        <v>2314</v>
      </c>
      <c r="H200" s="541" t="s">
        <v>2403</v>
      </c>
      <c r="I200" s="541">
        <v>10000</v>
      </c>
      <c r="J200" s="624">
        <v>30000</v>
      </c>
      <c r="K200" s="694">
        <f t="shared" si="8"/>
        <v>40000</v>
      </c>
      <c r="L200" s="568" t="s">
        <v>1735</v>
      </c>
    </row>
    <row r="201" spans="2:14" ht="24" customHeight="1" x14ac:dyDescent="0.15">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15">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15">
      <c r="B205" s="81" t="s">
        <v>401</v>
      </c>
      <c r="C205" s="707"/>
      <c r="D205" s="707">
        <v>500000</v>
      </c>
      <c r="E205" s="75">
        <f t="shared" si="9"/>
        <v>500000</v>
      </c>
      <c r="G205" s="410" t="s">
        <v>2316</v>
      </c>
      <c r="H205" s="546"/>
      <c r="I205" s="546"/>
      <c r="J205" s="546"/>
      <c r="K205" s="547"/>
    </row>
    <row r="206" spans="2:14" ht="24" customHeight="1" x14ac:dyDescent="0.15">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15">
      <c r="B207" s="86" t="s">
        <v>394</v>
      </c>
      <c r="C207" s="87"/>
      <c r="D207" s="87"/>
      <c r="E207" s="88">
        <f>SUM(E201:E206)</f>
        <v>3125456</v>
      </c>
      <c r="G207" s="509" t="s">
        <v>1675</v>
      </c>
      <c r="H207" s="550">
        <v>90000</v>
      </c>
      <c r="I207" s="550"/>
      <c r="J207" s="550"/>
      <c r="K207" s="551"/>
      <c r="L207" s="570">
        <v>43161</v>
      </c>
    </row>
    <row r="208" spans="2:14" ht="24" customHeight="1" x14ac:dyDescent="0.15">
      <c r="G208" s="509" t="s">
        <v>1675</v>
      </c>
      <c r="H208" s="550">
        <v>35000</v>
      </c>
      <c r="I208" s="550"/>
      <c r="J208" s="550"/>
      <c r="K208" s="551"/>
      <c r="L208" s="575">
        <v>43185</v>
      </c>
    </row>
    <row r="209" spans="2:12" ht="24" customHeight="1" x14ac:dyDescent="0.15">
      <c r="B209" s="86" t="s">
        <v>402</v>
      </c>
      <c r="C209" s="87"/>
      <c r="D209" s="87"/>
      <c r="E209" s="88">
        <v>9938014</v>
      </c>
      <c r="G209" s="509" t="s">
        <v>2298</v>
      </c>
      <c r="H209" s="550">
        <v>40000</v>
      </c>
      <c r="I209" s="550"/>
      <c r="J209" s="550"/>
      <c r="K209" s="551"/>
      <c r="L209" s="575"/>
    </row>
    <row r="210" spans="2:12" ht="24" customHeight="1" x14ac:dyDescent="0.15">
      <c r="B210" s="86" t="s">
        <v>1862</v>
      </c>
      <c r="C210" s="87"/>
      <c r="D210" s="87"/>
      <c r="E210" s="91">
        <v>9429254</v>
      </c>
      <c r="G210" s="509"/>
      <c r="H210" s="550"/>
      <c r="I210" s="550"/>
      <c r="J210" s="550"/>
      <c r="K210" s="551"/>
      <c r="L210" s="575"/>
    </row>
    <row r="211" spans="2:12" ht="24" customHeight="1" thickBot="1" x14ac:dyDescent="0.2">
      <c r="B211" s="413" t="s">
        <v>1861</v>
      </c>
      <c r="C211" s="414"/>
      <c r="D211" s="414"/>
      <c r="E211" s="414">
        <f>SUM(E209+E198-E207)</f>
        <v>9429254</v>
      </c>
      <c r="G211" s="510"/>
      <c r="H211" s="552"/>
      <c r="I211" s="552"/>
      <c r="J211" s="552"/>
      <c r="K211" s="627"/>
      <c r="L211" s="571"/>
    </row>
    <row r="212" spans="2:12" ht="24" customHeight="1" thickTop="1" thickBot="1" x14ac:dyDescent="0.2">
      <c r="G212" s="510"/>
      <c r="H212" s="511">
        <f>SUM(H207:H211)</f>
        <v>165000</v>
      </c>
      <c r="I212" s="511"/>
      <c r="J212" s="511"/>
      <c r="K212" s="626">
        <f>SUM(H212:J212)</f>
        <v>165000</v>
      </c>
    </row>
    <row r="213" spans="2:12" ht="24" customHeight="1" thickBot="1" x14ac:dyDescent="0.2">
      <c r="B213" t="s">
        <v>2311</v>
      </c>
      <c r="E213" s="90">
        <v>0</v>
      </c>
    </row>
    <row r="214" spans="2:12" ht="24" customHeight="1" thickBot="1" x14ac:dyDescent="0.2">
      <c r="B214" t="s">
        <v>1493</v>
      </c>
      <c r="E214" s="90">
        <v>720000</v>
      </c>
      <c r="G214" s="534" t="s">
        <v>1708</v>
      </c>
      <c r="H214" s="511"/>
      <c r="I214" s="511"/>
      <c r="J214" s="511"/>
      <c r="K214" s="538">
        <f>SUM(K204:K213)</f>
        <v>879800</v>
      </c>
    </row>
    <row r="215" spans="2:12" ht="24" customHeight="1" x14ac:dyDescent="0.15">
      <c r="B215" t="s">
        <v>1494</v>
      </c>
      <c r="E215" s="90">
        <v>500000</v>
      </c>
    </row>
    <row r="216" spans="2:12" ht="24" customHeight="1" x14ac:dyDescent="0.15">
      <c r="B216" s="534" t="s">
        <v>2317</v>
      </c>
      <c r="C216" s="511"/>
      <c r="D216" s="511"/>
      <c r="E216" s="511">
        <v>220000</v>
      </c>
    </row>
    <row r="220" spans="2:12" ht="24" customHeight="1" x14ac:dyDescent="0.15">
      <c r="B220" s="410" t="s">
        <v>2297</v>
      </c>
      <c r="C220" s="417"/>
      <c r="D220" s="416"/>
      <c r="E220" s="62"/>
    </row>
    <row r="221" spans="2:12" ht="24" customHeight="1" x14ac:dyDescent="0.15">
      <c r="B221" s="1481" t="s">
        <v>2578</v>
      </c>
      <c r="C221" s="1484" t="s">
        <v>382</v>
      </c>
      <c r="D221" s="1484" t="s">
        <v>383</v>
      </c>
      <c r="E221" s="1486" t="s">
        <v>384</v>
      </c>
      <c r="G221" s="410" t="s">
        <v>2758</v>
      </c>
    </row>
    <row r="222" spans="2:12" ht="24" customHeight="1" x14ac:dyDescent="0.15">
      <c r="B222" s="1482"/>
      <c r="C222" s="1485"/>
      <c r="D222" s="1485"/>
      <c r="E222" s="1487"/>
      <c r="G222" s="535" t="s">
        <v>1711</v>
      </c>
      <c r="H222" s="539" t="s">
        <v>1712</v>
      </c>
      <c r="I222" s="539" t="s">
        <v>388</v>
      </c>
      <c r="J222" s="623" t="s">
        <v>1707</v>
      </c>
      <c r="K222" s="620" t="s">
        <v>394</v>
      </c>
      <c r="L222" s="566" t="s">
        <v>1734</v>
      </c>
    </row>
    <row r="223" spans="2:12" ht="24" customHeight="1" x14ac:dyDescent="0.15">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15">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15">
      <c r="B225" s="81" t="s">
        <v>2506</v>
      </c>
      <c r="C225" s="707">
        <v>165000</v>
      </c>
      <c r="D225" s="707">
        <v>675000</v>
      </c>
      <c r="E225" s="75">
        <f t="shared" si="10"/>
        <v>840000</v>
      </c>
      <c r="G225" s="832"/>
      <c r="H225" s="541"/>
      <c r="I225" s="113"/>
      <c r="J225" s="624"/>
      <c r="K225" s="621"/>
      <c r="L225" s="568"/>
    </row>
    <row r="226" spans="2:12" ht="24" customHeight="1" x14ac:dyDescent="0.15">
      <c r="B226" s="81" t="s">
        <v>2507</v>
      </c>
      <c r="C226" s="707"/>
      <c r="D226" s="707">
        <v>93</v>
      </c>
      <c r="E226" s="75">
        <f t="shared" si="10"/>
        <v>93</v>
      </c>
      <c r="G226" s="537"/>
      <c r="H226" s="543"/>
      <c r="I226" s="543"/>
      <c r="J226" s="625"/>
      <c r="K226" s="833"/>
      <c r="L226" s="571"/>
    </row>
    <row r="227" spans="2:12" ht="24" customHeight="1" thickBot="1" x14ac:dyDescent="0.2">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15">
      <c r="B228" s="81" t="s">
        <v>2509</v>
      </c>
      <c r="C228" s="707"/>
      <c r="D228" s="707">
        <v>880000</v>
      </c>
      <c r="E228" s="75">
        <f t="shared" si="10"/>
        <v>880000</v>
      </c>
      <c r="K228" s="835"/>
      <c r="L228" s="723"/>
    </row>
    <row r="229" spans="2:12" ht="24" customHeight="1" x14ac:dyDescent="0.15">
      <c r="B229" s="81" t="s">
        <v>2525</v>
      </c>
      <c r="C229" s="707"/>
      <c r="D229" s="707">
        <v>766000</v>
      </c>
      <c r="E229" s="75">
        <f t="shared" si="10"/>
        <v>766000</v>
      </c>
      <c r="G229" s="410" t="s">
        <v>2759</v>
      </c>
      <c r="H229" s="546"/>
      <c r="I229" s="546"/>
      <c r="J229" s="546"/>
      <c r="K229" s="547"/>
    </row>
    <row r="230" spans="2:12" ht="24" customHeight="1" x14ac:dyDescent="0.15">
      <c r="B230" s="81" t="s">
        <v>2528</v>
      </c>
      <c r="C230" s="707"/>
      <c r="D230" s="707"/>
      <c r="E230" s="75">
        <f t="shared" si="10"/>
        <v>0</v>
      </c>
      <c r="G230" s="86" t="s">
        <v>1714</v>
      </c>
      <c r="H230" s="548" t="s">
        <v>1709</v>
      </c>
      <c r="I230" s="548"/>
      <c r="J230" s="548"/>
      <c r="K230" s="836" t="s">
        <v>394</v>
      </c>
      <c r="L230" s="619" t="s">
        <v>1734</v>
      </c>
    </row>
    <row r="231" spans="2:12" ht="24" customHeight="1" x14ac:dyDescent="0.15">
      <c r="B231" s="81" t="s">
        <v>2510</v>
      </c>
      <c r="C231" s="707"/>
      <c r="D231" s="707">
        <v>2000000</v>
      </c>
      <c r="E231" s="75">
        <f t="shared" si="10"/>
        <v>2000000</v>
      </c>
      <c r="G231" s="509" t="s">
        <v>2298</v>
      </c>
      <c r="H231" s="550">
        <v>40000</v>
      </c>
      <c r="I231" s="550"/>
      <c r="J231" s="550"/>
      <c r="K231" s="837"/>
      <c r="L231" s="570"/>
    </row>
    <row r="232" spans="2:12" ht="24" customHeight="1" x14ac:dyDescent="0.15">
      <c r="B232" s="89"/>
      <c r="C232" s="708"/>
      <c r="D232" s="708"/>
      <c r="E232" s="85"/>
      <c r="G232" s="509" t="s">
        <v>1681</v>
      </c>
      <c r="H232" s="550">
        <v>10000</v>
      </c>
      <c r="I232" s="550"/>
      <c r="J232" s="550"/>
      <c r="K232" s="837"/>
      <c r="L232" s="575"/>
    </row>
    <row r="233" spans="2:12" ht="24" customHeight="1" x14ac:dyDescent="0.15">
      <c r="B233" s="86" t="s">
        <v>394</v>
      </c>
      <c r="C233" s="87"/>
      <c r="D233" s="87"/>
      <c r="E233" s="88">
        <f>SUM(E223:E232)</f>
        <v>6118093</v>
      </c>
      <c r="G233" s="509" t="s">
        <v>1673</v>
      </c>
      <c r="H233" s="550">
        <v>20000</v>
      </c>
      <c r="I233" s="550"/>
      <c r="J233" s="550"/>
      <c r="K233" s="837"/>
      <c r="L233" s="575"/>
    </row>
    <row r="234" spans="2:12" ht="24" customHeight="1" x14ac:dyDescent="0.15">
      <c r="B234" s="1481" t="s">
        <v>2579</v>
      </c>
      <c r="C234" s="1488" t="s">
        <v>2529</v>
      </c>
      <c r="D234" s="1484"/>
      <c r="E234" s="1486" t="s">
        <v>384</v>
      </c>
      <c r="G234" s="509"/>
      <c r="H234" s="550"/>
      <c r="I234" s="550"/>
      <c r="J234" s="550"/>
      <c r="K234" s="837"/>
      <c r="L234" s="575"/>
    </row>
    <row r="235" spans="2:12" ht="24" customHeight="1" x14ac:dyDescent="0.15">
      <c r="B235" s="1482"/>
      <c r="C235" s="1489"/>
      <c r="D235" s="1485"/>
      <c r="E235" s="1487"/>
      <c r="G235" s="510"/>
      <c r="H235" s="552"/>
      <c r="I235" s="552"/>
      <c r="J235" s="552"/>
      <c r="K235" s="838"/>
      <c r="L235" s="571"/>
    </row>
    <row r="236" spans="2:12" ht="24" customHeight="1" thickBot="1" x14ac:dyDescent="0.2">
      <c r="B236" s="71" t="s">
        <v>2511</v>
      </c>
      <c r="C236" s="706"/>
      <c r="D236" s="706">
        <v>70328</v>
      </c>
      <c r="E236" s="70">
        <f>SUM(C236:D236)</f>
        <v>70328</v>
      </c>
      <c r="H236" s="511">
        <f>SUM(H231:H235)</f>
        <v>70000</v>
      </c>
      <c r="K236" s="626">
        <f>SUM(H236:J236)</f>
        <v>70000</v>
      </c>
    </row>
    <row r="237" spans="2:12" ht="24" customHeight="1" thickBot="1" x14ac:dyDescent="0.2">
      <c r="B237" s="775" t="s">
        <v>2526</v>
      </c>
      <c r="C237" s="776">
        <v>2150208</v>
      </c>
      <c r="D237" s="776"/>
      <c r="E237" s="75">
        <f t="shared" ref="E237:E248" si="11">SUM(C237:D237)</f>
        <v>2150208</v>
      </c>
    </row>
    <row r="238" spans="2:12" ht="24" customHeight="1" thickBot="1" x14ac:dyDescent="0.2">
      <c r="B238" s="81" t="s">
        <v>2512</v>
      </c>
      <c r="C238" s="707"/>
      <c r="D238" s="707"/>
      <c r="E238" s="75">
        <f t="shared" si="11"/>
        <v>0</v>
      </c>
      <c r="G238" s="534" t="s">
        <v>1708</v>
      </c>
      <c r="H238" s="511"/>
      <c r="I238" s="511"/>
      <c r="J238" s="511"/>
      <c r="K238" s="538">
        <f>SUM(K227:K237)</f>
        <v>157600</v>
      </c>
    </row>
    <row r="239" spans="2:12" ht="24" customHeight="1" x14ac:dyDescent="0.15">
      <c r="B239" s="81" t="s">
        <v>2513</v>
      </c>
      <c r="C239" s="707"/>
      <c r="D239" s="707">
        <v>1728</v>
      </c>
      <c r="E239" s="75">
        <f t="shared" si="11"/>
        <v>1728</v>
      </c>
    </row>
    <row r="240" spans="2:12" ht="24" customHeight="1" x14ac:dyDescent="0.15">
      <c r="B240" s="81" t="s">
        <v>2527</v>
      </c>
      <c r="C240" s="707"/>
      <c r="D240" s="707"/>
      <c r="E240" s="75">
        <f t="shared" si="11"/>
        <v>0</v>
      </c>
    </row>
    <row r="241" spans="2:5" ht="24" customHeight="1" x14ac:dyDescent="0.15">
      <c r="B241" s="81" t="s">
        <v>2516</v>
      </c>
      <c r="C241" s="707"/>
      <c r="D241" s="707">
        <v>130000</v>
      </c>
      <c r="E241" s="75">
        <f t="shared" si="11"/>
        <v>130000</v>
      </c>
    </row>
    <row r="242" spans="2:5" ht="24" customHeight="1" x14ac:dyDescent="0.15">
      <c r="B242" s="81" t="s">
        <v>2515</v>
      </c>
      <c r="C242" s="707"/>
      <c r="D242" s="707">
        <v>790000</v>
      </c>
      <c r="E242" s="75">
        <f t="shared" si="11"/>
        <v>790000</v>
      </c>
    </row>
    <row r="243" spans="2:5" ht="24" customHeight="1" x14ac:dyDescent="0.15">
      <c r="B243" s="81" t="s">
        <v>2514</v>
      </c>
      <c r="C243" s="707">
        <v>1000000</v>
      </c>
      <c r="D243" s="707"/>
      <c r="E243" s="75">
        <f t="shared" si="11"/>
        <v>1000000</v>
      </c>
    </row>
    <row r="244" spans="2:5" ht="24" customHeight="1" x14ac:dyDescent="0.15">
      <c r="B244" s="89"/>
      <c r="C244" s="708"/>
      <c r="D244" s="708"/>
      <c r="E244" s="85"/>
    </row>
    <row r="245" spans="2:5" ht="24" customHeight="1" x14ac:dyDescent="0.15">
      <c r="B245" s="86" t="s">
        <v>394</v>
      </c>
      <c r="C245" s="87"/>
      <c r="D245" s="87"/>
      <c r="E245" s="70">
        <f t="shared" si="11"/>
        <v>0</v>
      </c>
    </row>
    <row r="246" spans="2:5" ht="24" customHeight="1" x14ac:dyDescent="0.15">
      <c r="B246" s="767" t="s">
        <v>2518</v>
      </c>
      <c r="C246" s="768"/>
      <c r="D246" s="768"/>
      <c r="E246" s="70">
        <f t="shared" si="11"/>
        <v>0</v>
      </c>
    </row>
    <row r="247" spans="2:5" ht="24" customHeight="1" x14ac:dyDescent="0.15">
      <c r="B247" s="86" t="s">
        <v>402</v>
      </c>
      <c r="C247" s="87"/>
      <c r="D247" s="87"/>
      <c r="E247" s="70">
        <f t="shared" si="11"/>
        <v>0</v>
      </c>
    </row>
    <row r="248" spans="2:5" ht="24" customHeight="1" x14ac:dyDescent="0.15">
      <c r="B248" s="86" t="s">
        <v>1862</v>
      </c>
      <c r="C248" s="87"/>
      <c r="D248" s="87"/>
      <c r="E248" s="70">
        <f t="shared" si="11"/>
        <v>0</v>
      </c>
    </row>
    <row r="249" spans="2:5" ht="24" customHeight="1" x14ac:dyDescent="0.15">
      <c r="B249" s="86" t="s">
        <v>394</v>
      </c>
      <c r="C249" s="87"/>
      <c r="D249" s="87"/>
      <c r="E249" s="88">
        <f>SUM(E236:E244)</f>
        <v>4142264</v>
      </c>
    </row>
    <row r="250" spans="2:5" ht="24" customHeight="1" x14ac:dyDescent="0.15">
      <c r="B250" s="92"/>
      <c r="C250" s="87"/>
      <c r="D250" s="87"/>
      <c r="E250" s="87"/>
    </row>
    <row r="251" spans="2:5" ht="24" customHeight="1" x14ac:dyDescent="0.15">
      <c r="B251" s="767" t="s">
        <v>2534</v>
      </c>
      <c r="C251" s="768"/>
      <c r="D251" s="768"/>
      <c r="E251" s="769"/>
    </row>
    <row r="252" spans="2:5" ht="24" customHeight="1" x14ac:dyDescent="0.15">
      <c r="B252" s="770" t="s">
        <v>2517</v>
      </c>
      <c r="C252" s="72"/>
      <c r="D252" s="72"/>
      <c r="E252" s="771"/>
    </row>
    <row r="253" spans="2:5" ht="24" customHeight="1" x14ac:dyDescent="0.15">
      <c r="B253" s="772" t="s">
        <v>2519</v>
      </c>
      <c r="C253" s="82"/>
      <c r="D253" s="82"/>
      <c r="E253" s="773">
        <f>SUM(D228)</f>
        <v>880000</v>
      </c>
    </row>
    <row r="254" spans="2:5" ht="24" customHeight="1" x14ac:dyDescent="0.15">
      <c r="B254" s="83" t="s">
        <v>2520</v>
      </c>
      <c r="C254" s="84"/>
      <c r="D254" s="84"/>
      <c r="E254" s="774">
        <f>SUM(D242)</f>
        <v>790000</v>
      </c>
    </row>
    <row r="255" spans="2:5" ht="24" customHeight="1" x14ac:dyDescent="0.15">
      <c r="B255" s="86" t="s">
        <v>1504</v>
      </c>
      <c r="C255" s="87"/>
      <c r="D255" s="87"/>
      <c r="E255" s="88">
        <f>E252+E253-E254</f>
        <v>90000</v>
      </c>
    </row>
    <row r="257" spans="2:5" ht="24" customHeight="1" x14ac:dyDescent="0.15">
      <c r="B257" s="767" t="s">
        <v>2567</v>
      </c>
      <c r="C257" s="768"/>
      <c r="D257" s="806" t="s">
        <v>2565</v>
      </c>
      <c r="E257" s="807" t="s">
        <v>2566</v>
      </c>
    </row>
    <row r="258" spans="2:5" ht="24" customHeight="1" x14ac:dyDescent="0.15">
      <c r="B258" s="770" t="s">
        <v>2587</v>
      </c>
      <c r="C258" s="72"/>
      <c r="D258" s="72"/>
      <c r="E258" s="771">
        <f>E223+E224+E225+E226</f>
        <v>2342093</v>
      </c>
    </row>
    <row r="259" spans="2:5" ht="24" customHeight="1" x14ac:dyDescent="0.15">
      <c r="B259" s="818" t="s">
        <v>2586</v>
      </c>
      <c r="C259" s="819"/>
      <c r="D259" s="820">
        <f>E236+E239+E238</f>
        <v>72056</v>
      </c>
      <c r="E259" s="821"/>
    </row>
    <row r="260" spans="2:5" ht="24" customHeight="1" x14ac:dyDescent="0.15">
      <c r="B260" s="782" t="s">
        <v>2585</v>
      </c>
      <c r="C260" s="783"/>
      <c r="D260" s="784">
        <f>E237+E240</f>
        <v>2150208</v>
      </c>
      <c r="E260" s="785"/>
    </row>
    <row r="261" spans="2:5" ht="24" customHeight="1" thickBot="1" x14ac:dyDescent="0.2">
      <c r="B261" s="786" t="s">
        <v>2584</v>
      </c>
      <c r="C261" s="787"/>
      <c r="D261" s="787"/>
      <c r="E261" s="817">
        <f>E230+E229</f>
        <v>766000</v>
      </c>
    </row>
    <row r="262" spans="2:5" ht="24" customHeight="1" x14ac:dyDescent="0.15">
      <c r="B262" s="782" t="s">
        <v>2583</v>
      </c>
      <c r="C262" s="783"/>
      <c r="D262" s="783"/>
      <c r="E262" s="816">
        <f>E227+E228</f>
        <v>1010000</v>
      </c>
    </row>
    <row r="263" spans="2:5" ht="24" customHeight="1" x14ac:dyDescent="0.15">
      <c r="B263" s="772" t="s">
        <v>2582</v>
      </c>
      <c r="C263" s="82"/>
      <c r="D263" s="777">
        <f>E241+E242</f>
        <v>920000</v>
      </c>
      <c r="E263" s="773"/>
    </row>
    <row r="264" spans="2:5" ht="24" customHeight="1" x14ac:dyDescent="0.15">
      <c r="B264" s="772" t="s">
        <v>2580</v>
      </c>
      <c r="C264" s="82"/>
      <c r="D264" s="82">
        <f>E243</f>
        <v>1000000</v>
      </c>
      <c r="E264" s="778"/>
    </row>
    <row r="265" spans="2:5" ht="24" customHeight="1" x14ac:dyDescent="0.15">
      <c r="B265" s="772" t="s">
        <v>2581</v>
      </c>
      <c r="C265" s="82"/>
      <c r="E265" s="778">
        <f>D231</f>
        <v>2000000</v>
      </c>
    </row>
    <row r="266" spans="2:5" ht="24" customHeight="1" thickBot="1" x14ac:dyDescent="0.2">
      <c r="B266" s="779"/>
      <c r="C266" s="780"/>
      <c r="D266" s="780"/>
      <c r="E266" s="781"/>
    </row>
    <row r="267" spans="2:5" ht="24" customHeight="1" thickTop="1" x14ac:dyDescent="0.15">
      <c r="B267" s="510" t="s">
        <v>2530</v>
      </c>
      <c r="C267" s="511"/>
      <c r="D267" s="511"/>
      <c r="E267" s="488">
        <f>E258+E261+E262+E265-D259-D260-D263-D264</f>
        <v>1975829</v>
      </c>
    </row>
    <row r="268" spans="2:5" ht="24" customHeight="1" x14ac:dyDescent="0.15">
      <c r="B268" s="86"/>
      <c r="C268" s="87"/>
      <c r="D268" s="87" t="s">
        <v>2531</v>
      </c>
      <c r="E268" s="88">
        <v>9429254</v>
      </c>
    </row>
    <row r="269" spans="2:5" ht="24" customHeight="1" x14ac:dyDescent="0.15">
      <c r="B269" s="86"/>
      <c r="C269" s="87"/>
      <c r="D269" s="87" t="s">
        <v>2532</v>
      </c>
      <c r="E269" s="88">
        <v>11405083</v>
      </c>
    </row>
    <row r="270" spans="2:5" ht="24" customHeight="1" x14ac:dyDescent="0.15">
      <c r="B270" s="767"/>
      <c r="C270" s="768"/>
      <c r="D270" s="768" t="s">
        <v>2533</v>
      </c>
      <c r="E270" s="769">
        <f>E267+E268</f>
        <v>11405083</v>
      </c>
    </row>
    <row r="273" spans="2:12" ht="24" customHeight="1" x14ac:dyDescent="0.15">
      <c r="B273" s="410" t="s">
        <v>2778</v>
      </c>
    </row>
    <row r="274" spans="2:12" ht="24" customHeight="1" x14ac:dyDescent="0.15">
      <c r="B274" s="415">
        <v>43144</v>
      </c>
      <c r="C274" s="417" t="s">
        <v>1510</v>
      </c>
      <c r="D274" s="416">
        <v>43461</v>
      </c>
      <c r="E274" s="62"/>
    </row>
    <row r="275" spans="2:12" ht="24" customHeight="1" x14ac:dyDescent="0.15">
      <c r="B275" s="1481" t="s">
        <v>2578</v>
      </c>
      <c r="C275" s="1484" t="s">
        <v>382</v>
      </c>
      <c r="D275" s="1484" t="s">
        <v>383</v>
      </c>
      <c r="E275" s="1486" t="s">
        <v>384</v>
      </c>
      <c r="G275" s="410" t="s">
        <v>2779</v>
      </c>
    </row>
    <row r="276" spans="2:12" ht="24" customHeight="1" x14ac:dyDescent="0.15">
      <c r="B276" s="1482"/>
      <c r="C276" s="1485"/>
      <c r="D276" s="1485"/>
      <c r="E276" s="1487"/>
      <c r="G276" s="535" t="s">
        <v>1711</v>
      </c>
      <c r="H276" s="539" t="s">
        <v>1712</v>
      </c>
      <c r="I276" s="539" t="s">
        <v>388</v>
      </c>
      <c r="J276" s="623" t="s">
        <v>1707</v>
      </c>
      <c r="K276" s="620" t="s">
        <v>394</v>
      </c>
      <c r="L276" s="566" t="s">
        <v>1734</v>
      </c>
    </row>
    <row r="277" spans="2:12" ht="24" customHeight="1" x14ac:dyDescent="0.15">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15">
      <c r="B278" s="81" t="s">
        <v>2505</v>
      </c>
      <c r="C278" s="707">
        <v>110000</v>
      </c>
      <c r="D278" s="707">
        <v>230000</v>
      </c>
      <c r="E278" s="75">
        <f t="shared" ref="E278:E285" si="12">SUM(C278:D278)</f>
        <v>340000</v>
      </c>
      <c r="G278" s="818"/>
      <c r="H278" s="827"/>
      <c r="I278" s="827"/>
      <c r="J278" s="828"/>
      <c r="K278" s="621"/>
      <c r="L278" s="831"/>
    </row>
    <row r="279" spans="2:12" ht="24" customHeight="1" x14ac:dyDescent="0.15">
      <c r="B279" s="81" t="s">
        <v>2506</v>
      </c>
      <c r="C279" s="707">
        <v>165000</v>
      </c>
      <c r="D279" s="707">
        <v>675000</v>
      </c>
      <c r="E279" s="75">
        <f t="shared" si="12"/>
        <v>840000</v>
      </c>
      <c r="G279" s="832"/>
      <c r="H279" s="541"/>
      <c r="I279" s="113"/>
      <c r="J279" s="624"/>
      <c r="K279" s="621"/>
      <c r="L279" s="568"/>
    </row>
    <row r="280" spans="2:12" ht="24" customHeight="1" x14ac:dyDescent="0.15">
      <c r="B280" s="81" t="s">
        <v>2507</v>
      </c>
      <c r="C280" s="707"/>
      <c r="D280" s="707">
        <v>93</v>
      </c>
      <c r="E280" s="75">
        <f t="shared" si="12"/>
        <v>93</v>
      </c>
      <c r="G280" s="537"/>
      <c r="H280" s="543"/>
      <c r="I280" s="543"/>
      <c r="J280" s="625"/>
      <c r="K280" s="833"/>
      <c r="L280" s="571"/>
    </row>
    <row r="281" spans="2:12" ht="24" customHeight="1" thickBot="1" x14ac:dyDescent="0.2">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15">
      <c r="B282" s="81" t="s">
        <v>2509</v>
      </c>
      <c r="C282" s="707"/>
      <c r="D282" s="707">
        <v>880000</v>
      </c>
      <c r="E282" s="75">
        <f t="shared" si="12"/>
        <v>880000</v>
      </c>
      <c r="K282" s="835"/>
      <c r="L282" s="723"/>
    </row>
    <row r="283" spans="2:12" ht="24" customHeight="1" x14ac:dyDescent="0.15">
      <c r="B283" s="81" t="s">
        <v>2525</v>
      </c>
      <c r="C283" s="707"/>
      <c r="D283" s="707">
        <v>766000</v>
      </c>
      <c r="E283" s="75">
        <f t="shared" si="12"/>
        <v>766000</v>
      </c>
      <c r="G283" s="410" t="s">
        <v>2780</v>
      </c>
      <c r="H283" s="546"/>
      <c r="I283" s="546"/>
      <c r="J283" s="546"/>
      <c r="K283" s="547"/>
    </row>
    <row r="284" spans="2:12" ht="24" customHeight="1" x14ac:dyDescent="0.15">
      <c r="B284" s="81" t="s">
        <v>2528</v>
      </c>
      <c r="C284" s="707"/>
      <c r="D284" s="707"/>
      <c r="E284" s="75">
        <f t="shared" si="12"/>
        <v>0</v>
      </c>
      <c r="G284" s="86" t="s">
        <v>1714</v>
      </c>
      <c r="H284" s="548" t="s">
        <v>1709</v>
      </c>
      <c r="I284" s="548"/>
      <c r="J284" s="548"/>
      <c r="K284" s="836" t="s">
        <v>394</v>
      </c>
      <c r="L284" s="619" t="s">
        <v>1734</v>
      </c>
    </row>
    <row r="285" spans="2:12" ht="24" customHeight="1" x14ac:dyDescent="0.15">
      <c r="B285" s="81" t="s">
        <v>2510</v>
      </c>
      <c r="C285" s="707"/>
      <c r="D285" s="707">
        <v>2000000</v>
      </c>
      <c r="E285" s="75">
        <f t="shared" si="12"/>
        <v>2000000</v>
      </c>
      <c r="G285" s="509" t="s">
        <v>2298</v>
      </c>
      <c r="H285" s="550">
        <v>40000</v>
      </c>
      <c r="I285" s="550"/>
      <c r="J285" s="550"/>
      <c r="K285" s="837"/>
      <c r="L285" s="570"/>
    </row>
    <row r="286" spans="2:12" ht="24" customHeight="1" x14ac:dyDescent="0.15">
      <c r="B286" s="89"/>
      <c r="C286" s="708"/>
      <c r="D286" s="708"/>
      <c r="E286" s="85"/>
      <c r="G286" s="509" t="s">
        <v>1681</v>
      </c>
      <c r="H286" s="550">
        <v>10000</v>
      </c>
      <c r="I286" s="550"/>
      <c r="J286" s="550"/>
      <c r="K286" s="837"/>
      <c r="L286" s="575"/>
    </row>
    <row r="287" spans="2:12" ht="24" customHeight="1" x14ac:dyDescent="0.15">
      <c r="B287" s="86" t="s">
        <v>394</v>
      </c>
      <c r="C287" s="87"/>
      <c r="D287" s="87"/>
      <c r="E287" s="88">
        <f>SUM(E277:E286)</f>
        <v>6118093</v>
      </c>
      <c r="G287" s="509" t="s">
        <v>1673</v>
      </c>
      <c r="H287" s="550">
        <v>20000</v>
      </c>
      <c r="I287" s="550"/>
      <c r="J287" s="550"/>
      <c r="K287" s="837"/>
      <c r="L287" s="575"/>
    </row>
    <row r="288" spans="2:12" ht="24" customHeight="1" x14ac:dyDescent="0.15">
      <c r="B288" s="1481" t="s">
        <v>2579</v>
      </c>
      <c r="C288" s="1488" t="s">
        <v>2529</v>
      </c>
      <c r="D288" s="1484"/>
      <c r="E288" s="1486" t="s">
        <v>384</v>
      </c>
      <c r="G288" s="509"/>
      <c r="H288" s="550"/>
      <c r="I288" s="550"/>
      <c r="J288" s="550"/>
      <c r="K288" s="837"/>
      <c r="L288" s="575"/>
    </row>
    <row r="289" spans="2:12" ht="24" customHeight="1" x14ac:dyDescent="0.15">
      <c r="B289" s="1482"/>
      <c r="C289" s="1489"/>
      <c r="D289" s="1485"/>
      <c r="E289" s="1487"/>
      <c r="G289" s="510"/>
      <c r="H289" s="552"/>
      <c r="I289" s="552"/>
      <c r="J289" s="552"/>
      <c r="K289" s="838"/>
      <c r="L289" s="571"/>
    </row>
    <row r="290" spans="2:12" ht="24" customHeight="1" thickBot="1" x14ac:dyDescent="0.2">
      <c r="B290" s="71" t="s">
        <v>2511</v>
      </c>
      <c r="C290" s="706"/>
      <c r="D290" s="706">
        <v>70328</v>
      </c>
      <c r="E290" s="70">
        <f>SUM(C290:D290)</f>
        <v>70328</v>
      </c>
      <c r="H290" s="511">
        <f>SUM(H285:H289)</f>
        <v>70000</v>
      </c>
      <c r="K290" s="626">
        <f>SUM(H290:J290)</f>
        <v>70000</v>
      </c>
    </row>
    <row r="291" spans="2:12" ht="24" customHeight="1" thickBot="1" x14ac:dyDescent="0.2">
      <c r="B291" s="775" t="s">
        <v>2526</v>
      </c>
      <c r="C291" s="776">
        <v>2150208</v>
      </c>
      <c r="D291" s="776"/>
      <c r="E291" s="75">
        <f t="shared" ref="E291:E302" si="13">SUM(C291:D291)</f>
        <v>2150208</v>
      </c>
    </row>
    <row r="292" spans="2:12" ht="24" customHeight="1" thickBot="1" x14ac:dyDescent="0.2">
      <c r="B292" s="81" t="s">
        <v>2512</v>
      </c>
      <c r="C292" s="707"/>
      <c r="D292" s="707"/>
      <c r="E292" s="75">
        <f t="shared" si="13"/>
        <v>0</v>
      </c>
      <c r="G292" s="534" t="s">
        <v>1708</v>
      </c>
      <c r="H292" s="511"/>
      <c r="I292" s="511"/>
      <c r="J292" s="511"/>
      <c r="K292" s="538">
        <f>SUM(K281:K291)</f>
        <v>130000</v>
      </c>
    </row>
    <row r="293" spans="2:12" ht="24" customHeight="1" x14ac:dyDescent="0.15">
      <c r="B293" s="81" t="s">
        <v>2513</v>
      </c>
      <c r="C293" s="707"/>
      <c r="D293" s="707">
        <v>1728</v>
      </c>
      <c r="E293" s="75">
        <f t="shared" si="13"/>
        <v>1728</v>
      </c>
    </row>
    <row r="294" spans="2:12" ht="24" customHeight="1" x14ac:dyDescent="0.15">
      <c r="B294" s="81" t="s">
        <v>2527</v>
      </c>
      <c r="C294" s="707"/>
      <c r="D294" s="707"/>
      <c r="E294" s="75">
        <f t="shared" si="13"/>
        <v>0</v>
      </c>
    </row>
    <row r="295" spans="2:12" ht="24" customHeight="1" x14ac:dyDescent="0.15">
      <c r="B295" s="81" t="s">
        <v>2516</v>
      </c>
      <c r="C295" s="707"/>
      <c r="D295" s="707">
        <v>130000</v>
      </c>
      <c r="E295" s="75">
        <f t="shared" si="13"/>
        <v>130000</v>
      </c>
    </row>
    <row r="296" spans="2:12" ht="24" customHeight="1" x14ac:dyDescent="0.15">
      <c r="B296" s="81" t="s">
        <v>2515</v>
      </c>
      <c r="C296" s="707"/>
      <c r="D296" s="707">
        <v>790000</v>
      </c>
      <c r="E296" s="75">
        <f t="shared" si="13"/>
        <v>790000</v>
      </c>
    </row>
    <row r="297" spans="2:12" ht="24" customHeight="1" x14ac:dyDescent="0.15">
      <c r="B297" s="81" t="s">
        <v>2514</v>
      </c>
      <c r="C297" s="707">
        <v>1000000</v>
      </c>
      <c r="D297" s="707"/>
      <c r="E297" s="75">
        <f t="shared" si="13"/>
        <v>1000000</v>
      </c>
    </row>
    <row r="298" spans="2:12" ht="24" customHeight="1" x14ac:dyDescent="0.15">
      <c r="B298" s="89"/>
      <c r="C298" s="708"/>
      <c r="D298" s="708"/>
      <c r="E298" s="85"/>
    </row>
    <row r="299" spans="2:12" ht="24" customHeight="1" x14ac:dyDescent="0.15">
      <c r="B299" s="86" t="s">
        <v>394</v>
      </c>
      <c r="C299" s="87"/>
      <c r="D299" s="87"/>
      <c r="E299" s="70">
        <f t="shared" si="13"/>
        <v>0</v>
      </c>
    </row>
    <row r="300" spans="2:12" ht="24" customHeight="1" x14ac:dyDescent="0.15">
      <c r="B300" s="767" t="s">
        <v>2518</v>
      </c>
      <c r="C300" s="768"/>
      <c r="D300" s="768"/>
      <c r="E300" s="70">
        <f t="shared" si="13"/>
        <v>0</v>
      </c>
    </row>
    <row r="301" spans="2:12" ht="24" customHeight="1" x14ac:dyDescent="0.15">
      <c r="B301" s="86" t="s">
        <v>402</v>
      </c>
      <c r="C301" s="87"/>
      <c r="D301" s="87"/>
      <c r="E301" s="70">
        <f t="shared" si="13"/>
        <v>0</v>
      </c>
    </row>
    <row r="302" spans="2:12" ht="24" customHeight="1" x14ac:dyDescent="0.15">
      <c r="B302" s="86" t="s">
        <v>1862</v>
      </c>
      <c r="C302" s="87"/>
      <c r="D302" s="87"/>
      <c r="E302" s="70">
        <f t="shared" si="13"/>
        <v>0</v>
      </c>
    </row>
    <row r="303" spans="2:12" ht="24" customHeight="1" x14ac:dyDescent="0.15">
      <c r="B303" s="86" t="s">
        <v>394</v>
      </c>
      <c r="C303" s="87"/>
      <c r="D303" s="87"/>
      <c r="E303" s="88">
        <f>SUM(E290:E298)</f>
        <v>4142264</v>
      </c>
    </row>
    <row r="304" spans="2:12" ht="24" customHeight="1" x14ac:dyDescent="0.15">
      <c r="B304" s="92"/>
      <c r="C304" s="87"/>
      <c r="D304" s="87"/>
      <c r="E304" s="87"/>
    </row>
    <row r="305" spans="2:5" ht="24" customHeight="1" x14ac:dyDescent="0.15">
      <c r="B305" s="767" t="s">
        <v>2534</v>
      </c>
      <c r="C305" s="768"/>
      <c r="D305" s="768"/>
      <c r="E305" s="769"/>
    </row>
    <row r="306" spans="2:5" ht="24" customHeight="1" x14ac:dyDescent="0.15">
      <c r="B306" s="770" t="s">
        <v>2517</v>
      </c>
      <c r="C306" s="72"/>
      <c r="D306" s="72"/>
      <c r="E306" s="771">
        <v>220000</v>
      </c>
    </row>
    <row r="307" spans="2:5" ht="24" customHeight="1" x14ac:dyDescent="0.15">
      <c r="B307" s="772" t="s">
        <v>2519</v>
      </c>
      <c r="C307" s="82"/>
      <c r="D307" s="82"/>
      <c r="E307" s="773">
        <f>SUM(D282)</f>
        <v>880000</v>
      </c>
    </row>
    <row r="308" spans="2:5" ht="24" customHeight="1" x14ac:dyDescent="0.15">
      <c r="B308" s="83" t="s">
        <v>2520</v>
      </c>
      <c r="C308" s="84"/>
      <c r="D308" s="84"/>
      <c r="E308" s="774">
        <f>SUM(D296)</f>
        <v>790000</v>
      </c>
    </row>
    <row r="309" spans="2:5" ht="24" customHeight="1" x14ac:dyDescent="0.15">
      <c r="B309" s="86" t="s">
        <v>1504</v>
      </c>
      <c r="C309" s="87"/>
      <c r="D309" s="87"/>
      <c r="E309" s="88">
        <f>E306+E307-E308</f>
        <v>310000</v>
      </c>
    </row>
    <row r="311" spans="2:5" ht="24" customHeight="1" x14ac:dyDescent="0.15">
      <c r="B311" s="767" t="s">
        <v>2567</v>
      </c>
      <c r="C311" s="768"/>
      <c r="D311" s="806" t="s">
        <v>2565</v>
      </c>
      <c r="E311" s="807" t="s">
        <v>2566</v>
      </c>
    </row>
    <row r="312" spans="2:5" ht="24" customHeight="1" x14ac:dyDescent="0.15">
      <c r="B312" s="770" t="s">
        <v>2587</v>
      </c>
      <c r="C312" s="72"/>
      <c r="D312" s="72"/>
      <c r="E312" s="771">
        <f>E277+E278+E279+E280</f>
        <v>2342093</v>
      </c>
    </row>
    <row r="313" spans="2:5" ht="24" customHeight="1" x14ac:dyDescent="0.15">
      <c r="B313" s="818" t="s">
        <v>2586</v>
      </c>
      <c r="C313" s="819"/>
      <c r="D313" s="820">
        <f>E290+E293+E292</f>
        <v>72056</v>
      </c>
      <c r="E313" s="821"/>
    </row>
    <row r="314" spans="2:5" ht="24" customHeight="1" x14ac:dyDescent="0.15">
      <c r="B314" s="782" t="s">
        <v>2585</v>
      </c>
      <c r="C314" s="783"/>
      <c r="D314" s="784">
        <f>E291+E294</f>
        <v>2150208</v>
      </c>
      <c r="E314" s="785"/>
    </row>
    <row r="315" spans="2:5" ht="24" customHeight="1" thickBot="1" x14ac:dyDescent="0.2">
      <c r="B315" s="786" t="s">
        <v>2584</v>
      </c>
      <c r="C315" s="787"/>
      <c r="D315" s="787"/>
      <c r="E315" s="817">
        <f>E284+E283</f>
        <v>766000</v>
      </c>
    </row>
    <row r="316" spans="2:5" ht="24" customHeight="1" x14ac:dyDescent="0.15">
      <c r="B316" s="782" t="s">
        <v>2583</v>
      </c>
      <c r="C316" s="783"/>
      <c r="D316" s="783"/>
      <c r="E316" s="816">
        <f>E281+E282</f>
        <v>1010000</v>
      </c>
    </row>
    <row r="317" spans="2:5" ht="24" customHeight="1" x14ac:dyDescent="0.15">
      <c r="B317" s="772" t="s">
        <v>2582</v>
      </c>
      <c r="C317" s="82"/>
      <c r="D317" s="777">
        <f>E295+E296</f>
        <v>920000</v>
      </c>
      <c r="E317" s="773"/>
    </row>
    <row r="318" spans="2:5" ht="24" customHeight="1" x14ac:dyDescent="0.15">
      <c r="B318" s="772" t="s">
        <v>2580</v>
      </c>
      <c r="C318" s="82"/>
      <c r="D318" s="82">
        <f>E297</f>
        <v>1000000</v>
      </c>
      <c r="E318" s="778"/>
    </row>
    <row r="319" spans="2:5" ht="24" customHeight="1" x14ac:dyDescent="0.15">
      <c r="B319" s="772" t="s">
        <v>2581</v>
      </c>
      <c r="C319" s="82"/>
      <c r="E319" s="778">
        <f>D285</f>
        <v>2000000</v>
      </c>
    </row>
    <row r="320" spans="2:5" ht="24" customHeight="1" thickBot="1" x14ac:dyDescent="0.2">
      <c r="B320" s="779"/>
      <c r="C320" s="780"/>
      <c r="D320" s="780"/>
      <c r="E320" s="781"/>
    </row>
    <row r="321" spans="2:5" ht="24" customHeight="1" thickTop="1" x14ac:dyDescent="0.15">
      <c r="B321" s="510" t="s">
        <v>2530</v>
      </c>
      <c r="C321" s="511"/>
      <c r="D321" s="511"/>
      <c r="E321" s="488">
        <f>E312+E315+E316+E319-D313-D314-D317-D318</f>
        <v>1975829</v>
      </c>
    </row>
    <row r="322" spans="2:5" ht="24" customHeight="1" x14ac:dyDescent="0.15">
      <c r="B322" s="86"/>
      <c r="C322" s="87"/>
      <c r="D322" s="87" t="s">
        <v>2531</v>
      </c>
      <c r="E322" s="88">
        <v>9429254</v>
      </c>
    </row>
    <row r="323" spans="2:5" ht="24" customHeight="1" x14ac:dyDescent="0.15">
      <c r="B323" s="86"/>
      <c r="C323" s="87"/>
      <c r="D323" s="87" t="s">
        <v>2532</v>
      </c>
      <c r="E323" s="88">
        <v>11405083</v>
      </c>
    </row>
    <row r="324" spans="2:5" ht="24" customHeight="1" x14ac:dyDescent="0.15">
      <c r="B324" s="767"/>
      <c r="C324" s="768"/>
      <c r="D324" s="768" t="s">
        <v>2533</v>
      </c>
      <c r="E324" s="769">
        <f>E321+E322</f>
        <v>11405083</v>
      </c>
    </row>
    <row r="327" spans="2:5" ht="24" customHeight="1" x14ac:dyDescent="0.15">
      <c r="B327" s="410" t="s">
        <v>3039</v>
      </c>
    </row>
    <row r="328" spans="2:5" ht="24" customHeight="1" x14ac:dyDescent="0.15">
      <c r="B328" s="415">
        <v>43475</v>
      </c>
      <c r="C328" s="417" t="s">
        <v>1510</v>
      </c>
      <c r="D328" s="416">
        <v>43825</v>
      </c>
      <c r="E328" s="62"/>
    </row>
    <row r="329" spans="2:5" ht="24" customHeight="1" x14ac:dyDescent="0.15">
      <c r="B329" s="1481" t="s">
        <v>2578</v>
      </c>
      <c r="C329" s="1484" t="s">
        <v>382</v>
      </c>
      <c r="D329" s="1484" t="s">
        <v>383</v>
      </c>
      <c r="E329" s="1486" t="s">
        <v>384</v>
      </c>
    </row>
    <row r="330" spans="2:5" ht="24" customHeight="1" x14ac:dyDescent="0.15">
      <c r="B330" s="1482"/>
      <c r="C330" s="1485"/>
      <c r="D330" s="1485"/>
      <c r="E330" s="1487"/>
    </row>
    <row r="331" spans="2:5" ht="24" customHeight="1" x14ac:dyDescent="0.15">
      <c r="B331" s="71" t="s">
        <v>2504</v>
      </c>
      <c r="C331" s="706">
        <v>31200</v>
      </c>
      <c r="D331" s="706">
        <v>713600</v>
      </c>
      <c r="E331" s="70">
        <f>SUM(C331:D331)</f>
        <v>744800</v>
      </c>
    </row>
    <row r="332" spans="2:5" ht="24" customHeight="1" x14ac:dyDescent="0.15">
      <c r="B332" s="81" t="s">
        <v>2505</v>
      </c>
      <c r="C332" s="707">
        <v>80000</v>
      </c>
      <c r="D332" s="707">
        <v>220000</v>
      </c>
      <c r="E332" s="75">
        <f t="shared" ref="E332:E339" si="14">SUM(C332:D332)</f>
        <v>300000</v>
      </c>
    </row>
    <row r="333" spans="2:5" ht="24" customHeight="1" x14ac:dyDescent="0.15">
      <c r="B333" s="81" t="s">
        <v>2506</v>
      </c>
      <c r="C333" s="707">
        <v>70000</v>
      </c>
      <c r="D333" s="707">
        <v>745000</v>
      </c>
      <c r="E333" s="75">
        <f t="shared" si="14"/>
        <v>815000</v>
      </c>
    </row>
    <row r="334" spans="2:5" ht="24" customHeight="1" x14ac:dyDescent="0.15">
      <c r="B334" s="81" t="s">
        <v>2507</v>
      </c>
      <c r="C334" s="707"/>
      <c r="D334" s="707">
        <v>110</v>
      </c>
      <c r="E334" s="75">
        <f t="shared" si="14"/>
        <v>110</v>
      </c>
    </row>
    <row r="335" spans="2:5" ht="24" customHeight="1" x14ac:dyDescent="0.15">
      <c r="B335" s="81" t="s">
        <v>2508</v>
      </c>
      <c r="C335" s="707"/>
      <c r="D335" s="707">
        <v>811800</v>
      </c>
      <c r="E335" s="75">
        <f t="shared" si="14"/>
        <v>811800</v>
      </c>
    </row>
    <row r="336" spans="2:5" ht="24" customHeight="1" x14ac:dyDescent="0.15">
      <c r="B336" s="81" t="s">
        <v>2509</v>
      </c>
      <c r="C336" s="707"/>
      <c r="D336" s="707">
        <v>950000</v>
      </c>
      <c r="E336" s="75">
        <f t="shared" si="14"/>
        <v>950000</v>
      </c>
    </row>
    <row r="337" spans="2:5" ht="24" customHeight="1" x14ac:dyDescent="0.15">
      <c r="B337" s="81" t="s">
        <v>2525</v>
      </c>
      <c r="C337" s="707"/>
      <c r="D337" s="707">
        <v>996000</v>
      </c>
      <c r="E337" s="75">
        <f t="shared" si="14"/>
        <v>996000</v>
      </c>
    </row>
    <row r="338" spans="2:5" ht="24" customHeight="1" x14ac:dyDescent="0.15">
      <c r="B338" s="81" t="s">
        <v>2528</v>
      </c>
      <c r="C338" s="707"/>
      <c r="D338" s="707">
        <v>0</v>
      </c>
      <c r="E338" s="75">
        <f t="shared" si="14"/>
        <v>0</v>
      </c>
    </row>
    <row r="339" spans="2:5" ht="24" customHeight="1" x14ac:dyDescent="0.15">
      <c r="B339" s="81" t="s">
        <v>2510</v>
      </c>
      <c r="C339" s="707"/>
      <c r="D339" s="707">
        <v>2000000</v>
      </c>
      <c r="E339" s="75">
        <f t="shared" si="14"/>
        <v>2000000</v>
      </c>
    </row>
    <row r="340" spans="2:5" ht="24" customHeight="1" x14ac:dyDescent="0.15">
      <c r="B340" s="89"/>
      <c r="C340" s="708"/>
      <c r="D340" s="708"/>
      <c r="E340" s="85"/>
    </row>
    <row r="341" spans="2:5" ht="24" customHeight="1" x14ac:dyDescent="0.15">
      <c r="B341" s="86" t="s">
        <v>394</v>
      </c>
      <c r="C341" s="87"/>
      <c r="D341" s="87"/>
      <c r="E341" s="88">
        <f>SUM(E331:E340)</f>
        <v>6617710</v>
      </c>
    </row>
    <row r="342" spans="2:5" ht="24" customHeight="1" x14ac:dyDescent="0.15">
      <c r="B342" s="1481" t="s">
        <v>2579</v>
      </c>
      <c r="C342" s="1488" t="s">
        <v>2529</v>
      </c>
      <c r="D342" s="1484"/>
      <c r="E342" s="1486" t="s">
        <v>384</v>
      </c>
    </row>
    <row r="343" spans="2:5" ht="24" customHeight="1" x14ac:dyDescent="0.15">
      <c r="B343" s="1482"/>
      <c r="C343" s="1489"/>
      <c r="D343" s="1485"/>
      <c r="E343" s="1487"/>
    </row>
    <row r="344" spans="2:5" ht="24" customHeight="1" x14ac:dyDescent="0.15">
      <c r="B344" s="71" t="s">
        <v>2511</v>
      </c>
      <c r="C344" s="706"/>
      <c r="D344" s="706">
        <v>96979</v>
      </c>
      <c r="E344" s="70">
        <f>SUM(C344:D344)</f>
        <v>96979</v>
      </c>
    </row>
    <row r="345" spans="2:5" ht="24" customHeight="1" x14ac:dyDescent="0.15">
      <c r="B345" s="775" t="s">
        <v>2526</v>
      </c>
      <c r="C345" s="776"/>
      <c r="D345" s="776"/>
      <c r="E345" s="75">
        <f t="shared" ref="E345:E356" si="15">SUM(C345:D345)</f>
        <v>0</v>
      </c>
    </row>
    <row r="346" spans="2:5" ht="24" customHeight="1" x14ac:dyDescent="0.15">
      <c r="B346" s="81" t="s">
        <v>2512</v>
      </c>
      <c r="C346" s="707"/>
      <c r="D346" s="707">
        <v>300000</v>
      </c>
      <c r="E346" s="75">
        <f t="shared" si="15"/>
        <v>300000</v>
      </c>
    </row>
    <row r="347" spans="2:5" ht="24" customHeight="1" x14ac:dyDescent="0.15">
      <c r="B347" s="81" t="s">
        <v>2513</v>
      </c>
      <c r="C347" s="707">
        <v>0</v>
      </c>
      <c r="D347" s="707">
        <v>3166</v>
      </c>
      <c r="E347" s="75">
        <f t="shared" si="15"/>
        <v>3166</v>
      </c>
    </row>
    <row r="348" spans="2:5" ht="24" customHeight="1" x14ac:dyDescent="0.15">
      <c r="B348" s="81" t="s">
        <v>2527</v>
      </c>
      <c r="C348" s="707"/>
      <c r="D348" s="707"/>
      <c r="E348" s="75">
        <f t="shared" si="15"/>
        <v>0</v>
      </c>
    </row>
    <row r="349" spans="2:5" ht="24" customHeight="1" x14ac:dyDescent="0.15">
      <c r="B349" s="81" t="s">
        <v>2516</v>
      </c>
      <c r="C349" s="707"/>
      <c r="D349" s="707">
        <v>764400</v>
      </c>
      <c r="E349" s="75">
        <f t="shared" si="15"/>
        <v>764400</v>
      </c>
    </row>
    <row r="350" spans="2:5" ht="24" customHeight="1" x14ac:dyDescent="0.15">
      <c r="B350" s="81" t="s">
        <v>2515</v>
      </c>
      <c r="C350" s="707"/>
      <c r="D350" s="707">
        <v>710000</v>
      </c>
      <c r="E350" s="75">
        <f t="shared" si="15"/>
        <v>710000</v>
      </c>
    </row>
    <row r="351" spans="2:5" ht="24" customHeight="1" x14ac:dyDescent="0.15">
      <c r="B351" s="81" t="s">
        <v>2514</v>
      </c>
      <c r="C351" s="707">
        <v>2000000</v>
      </c>
      <c r="D351" s="707"/>
      <c r="E351" s="75">
        <f t="shared" si="15"/>
        <v>2000000</v>
      </c>
    </row>
    <row r="352" spans="2:5" ht="24" customHeight="1" x14ac:dyDescent="0.15">
      <c r="B352" s="89"/>
      <c r="C352" s="708"/>
      <c r="D352" s="708"/>
      <c r="E352" s="85"/>
    </row>
    <row r="353" spans="2:5" ht="24" customHeight="1" x14ac:dyDescent="0.15">
      <c r="B353" s="86" t="s">
        <v>394</v>
      </c>
      <c r="C353" s="87"/>
      <c r="D353" s="87"/>
      <c r="E353" s="70">
        <f t="shared" si="15"/>
        <v>0</v>
      </c>
    </row>
    <row r="354" spans="2:5" ht="24" customHeight="1" x14ac:dyDescent="0.15">
      <c r="B354" s="767" t="s">
        <v>2518</v>
      </c>
      <c r="C354" s="768"/>
      <c r="D354" s="768"/>
      <c r="E354" s="70">
        <f t="shared" si="15"/>
        <v>0</v>
      </c>
    </row>
    <row r="355" spans="2:5" ht="24" customHeight="1" x14ac:dyDescent="0.15">
      <c r="B355" s="86" t="s">
        <v>402</v>
      </c>
      <c r="C355" s="87"/>
      <c r="D355" s="87"/>
      <c r="E355" s="70">
        <f t="shared" si="15"/>
        <v>0</v>
      </c>
    </row>
    <row r="356" spans="2:5" ht="24" customHeight="1" x14ac:dyDescent="0.15">
      <c r="B356" s="86" t="s">
        <v>1862</v>
      </c>
      <c r="C356" s="87"/>
      <c r="D356" s="87"/>
      <c r="E356" s="70">
        <f t="shared" si="15"/>
        <v>0</v>
      </c>
    </row>
    <row r="357" spans="2:5" ht="24" customHeight="1" x14ac:dyDescent="0.15">
      <c r="B357" s="86" t="s">
        <v>394</v>
      </c>
      <c r="C357" s="87"/>
      <c r="D357" s="87"/>
      <c r="E357" s="88">
        <f>SUM(E344:E352)</f>
        <v>3874545</v>
      </c>
    </row>
    <row r="358" spans="2:5" ht="24" customHeight="1" x14ac:dyDescent="0.15">
      <c r="B358" s="92"/>
      <c r="C358" s="87"/>
      <c r="D358" s="87"/>
      <c r="E358" s="87"/>
    </row>
    <row r="359" spans="2:5" ht="24" customHeight="1" x14ac:dyDescent="0.15">
      <c r="B359" s="767" t="s">
        <v>2534</v>
      </c>
      <c r="C359" s="768"/>
      <c r="D359" s="768"/>
      <c r="E359" s="769"/>
    </row>
    <row r="360" spans="2:5" ht="24" customHeight="1" x14ac:dyDescent="0.15">
      <c r="B360" s="770" t="s">
        <v>2517</v>
      </c>
      <c r="C360" s="72"/>
      <c r="D360" s="72"/>
      <c r="E360" s="771">
        <v>220000</v>
      </c>
    </row>
    <row r="361" spans="2:5" ht="24" customHeight="1" x14ac:dyDescent="0.15">
      <c r="B361" s="772" t="s">
        <v>2519</v>
      </c>
      <c r="C361" s="82"/>
      <c r="D361" s="82"/>
      <c r="E361" s="773">
        <f>SUM(D336)</f>
        <v>950000</v>
      </c>
    </row>
    <row r="362" spans="2:5" ht="24" customHeight="1" x14ac:dyDescent="0.15">
      <c r="B362" s="83" t="s">
        <v>2520</v>
      </c>
      <c r="C362" s="84"/>
      <c r="D362" s="84"/>
      <c r="E362" s="774">
        <f>SUM(D350)</f>
        <v>710000</v>
      </c>
    </row>
    <row r="363" spans="2:5" ht="24" customHeight="1" x14ac:dyDescent="0.15">
      <c r="B363" s="86" t="s">
        <v>1504</v>
      </c>
      <c r="C363" s="87"/>
      <c r="D363" s="87"/>
      <c r="E363" s="88">
        <f>E360+E361-E362</f>
        <v>460000</v>
      </c>
    </row>
    <row r="365" spans="2:5" ht="24" customHeight="1" x14ac:dyDescent="0.15">
      <c r="B365" s="767" t="s">
        <v>2567</v>
      </c>
      <c r="C365" s="768"/>
      <c r="D365" s="806" t="s">
        <v>2565</v>
      </c>
      <c r="E365" s="807" t="s">
        <v>2566</v>
      </c>
    </row>
    <row r="366" spans="2:5" ht="24" customHeight="1" x14ac:dyDescent="0.15">
      <c r="B366" s="770" t="s">
        <v>2587</v>
      </c>
      <c r="C366" s="72"/>
      <c r="D366" s="72"/>
      <c r="E366" s="771">
        <f>E331+E332+E333+E334</f>
        <v>1859910</v>
      </c>
    </row>
    <row r="367" spans="2:5" ht="24" customHeight="1" x14ac:dyDescent="0.15">
      <c r="B367" s="818" t="s">
        <v>2586</v>
      </c>
      <c r="C367" s="819"/>
      <c r="D367" s="820">
        <f>E344+E347+E346</f>
        <v>400145</v>
      </c>
      <c r="E367" s="821"/>
    </row>
    <row r="368" spans="2:5" ht="24" customHeight="1" x14ac:dyDescent="0.15">
      <c r="B368" s="782" t="s">
        <v>2585</v>
      </c>
      <c r="C368" s="783"/>
      <c r="D368" s="784">
        <f>E345+E348</f>
        <v>0</v>
      </c>
      <c r="E368" s="785"/>
    </row>
    <row r="369" spans="2:10" ht="24" customHeight="1" thickBot="1" x14ac:dyDescent="0.2">
      <c r="B369" s="786" t="s">
        <v>2584</v>
      </c>
      <c r="C369" s="787"/>
      <c r="D369" s="787"/>
      <c r="E369" s="817">
        <f>E338+E337</f>
        <v>996000</v>
      </c>
    </row>
    <row r="370" spans="2:10" ht="24" customHeight="1" x14ac:dyDescent="0.15">
      <c r="B370" s="782" t="s">
        <v>2583</v>
      </c>
      <c r="C370" s="783"/>
      <c r="D370" s="783"/>
      <c r="E370" s="816">
        <f>E335+E336</f>
        <v>1761800</v>
      </c>
    </row>
    <row r="371" spans="2:10" ht="24" customHeight="1" x14ac:dyDescent="0.15">
      <c r="B371" s="772" t="s">
        <v>2582</v>
      </c>
      <c r="C371" s="82"/>
      <c r="D371" s="777">
        <f>E349+E350</f>
        <v>1474400</v>
      </c>
      <c r="E371" s="773"/>
    </row>
    <row r="372" spans="2:10" ht="24" customHeight="1" x14ac:dyDescent="0.15">
      <c r="B372" s="772" t="s">
        <v>2580</v>
      </c>
      <c r="C372" s="82"/>
      <c r="D372" s="82">
        <f>E351</f>
        <v>2000000</v>
      </c>
      <c r="E372" s="778"/>
    </row>
    <row r="373" spans="2:10" ht="24" customHeight="1" x14ac:dyDescent="0.15">
      <c r="B373" s="772" t="s">
        <v>2581</v>
      </c>
      <c r="C373" s="82"/>
      <c r="E373" s="778">
        <f>D339</f>
        <v>2000000</v>
      </c>
    </row>
    <row r="374" spans="2:10" ht="24" customHeight="1" thickBot="1" x14ac:dyDescent="0.2">
      <c r="B374" s="779"/>
      <c r="C374" s="780"/>
      <c r="D374" s="780"/>
      <c r="E374" s="781"/>
    </row>
    <row r="375" spans="2:10" ht="24" customHeight="1" thickTop="1" x14ac:dyDescent="0.15">
      <c r="B375" s="510" t="s">
        <v>2530</v>
      </c>
      <c r="C375" s="511"/>
      <c r="D375" s="511"/>
      <c r="E375" s="488">
        <f>E366+E369+E370+E373-D367-D368-D371-D372</f>
        <v>2743165</v>
      </c>
    </row>
    <row r="376" spans="2:10" ht="24" customHeight="1" x14ac:dyDescent="0.15">
      <c r="B376" s="86"/>
      <c r="C376" s="87"/>
      <c r="D376" s="87" t="s">
        <v>2531</v>
      </c>
      <c r="E376" s="88">
        <v>9429254</v>
      </c>
    </row>
    <row r="377" spans="2:10" ht="24" customHeight="1" x14ac:dyDescent="0.15">
      <c r="B377" s="86"/>
      <c r="C377" s="87"/>
      <c r="D377" s="87" t="s">
        <v>2532</v>
      </c>
      <c r="E377" s="88">
        <v>11405083</v>
      </c>
    </row>
    <row r="378" spans="2:10" ht="24" customHeight="1" x14ac:dyDescent="0.15">
      <c r="B378" s="767"/>
      <c r="C378" s="768"/>
      <c r="D378" s="768" t="s">
        <v>2533</v>
      </c>
      <c r="E378" s="769">
        <f>E375+E376</f>
        <v>12172419</v>
      </c>
    </row>
    <row r="381" spans="2:10" ht="24" customHeight="1" x14ac:dyDescent="0.15">
      <c r="B381" s="410" t="s">
        <v>3203</v>
      </c>
      <c r="G381" s="410" t="s">
        <v>3204</v>
      </c>
    </row>
    <row r="382" spans="2:10" ht="24" customHeight="1" x14ac:dyDescent="0.15">
      <c r="B382" s="415">
        <v>43864</v>
      </c>
      <c r="C382" s="417" t="s">
        <v>1510</v>
      </c>
      <c r="D382" s="416">
        <v>44189</v>
      </c>
      <c r="E382" s="62"/>
      <c r="G382" s="415">
        <v>43936</v>
      </c>
      <c r="H382" s="417" t="s">
        <v>1510</v>
      </c>
      <c r="I382" s="416">
        <v>44284</v>
      </c>
      <c r="J382" s="62"/>
    </row>
    <row r="383" spans="2:10" ht="24" customHeight="1" x14ac:dyDescent="0.15">
      <c r="B383" s="1481" t="s">
        <v>2578</v>
      </c>
      <c r="C383" s="1484" t="s">
        <v>382</v>
      </c>
      <c r="D383" s="1484" t="s">
        <v>383</v>
      </c>
      <c r="E383" s="1486" t="s">
        <v>384</v>
      </c>
      <c r="G383" s="1481" t="s">
        <v>2578</v>
      </c>
      <c r="H383" s="1484" t="s">
        <v>382</v>
      </c>
      <c r="I383" s="1484" t="s">
        <v>383</v>
      </c>
      <c r="J383" s="1486" t="s">
        <v>384</v>
      </c>
    </row>
    <row r="384" spans="2:10" ht="24" customHeight="1" x14ac:dyDescent="0.15">
      <c r="B384" s="1482"/>
      <c r="C384" s="1485"/>
      <c r="D384" s="1485"/>
      <c r="E384" s="1487"/>
      <c r="G384" s="1482"/>
      <c r="H384" s="1485"/>
      <c r="I384" s="1485"/>
      <c r="J384" s="1487"/>
    </row>
    <row r="385" spans="2:10" ht="24" customHeight="1" x14ac:dyDescent="0.15">
      <c r="B385" s="71" t="s">
        <v>2504</v>
      </c>
      <c r="C385" s="706">
        <v>7000</v>
      </c>
      <c r="D385" s="706">
        <v>162000</v>
      </c>
      <c r="E385" s="70">
        <f>SUM(C385:D385)</f>
        <v>169000</v>
      </c>
      <c r="G385" s="71" t="s">
        <v>2504</v>
      </c>
      <c r="H385" s="706"/>
      <c r="I385" s="706">
        <v>49600</v>
      </c>
      <c r="J385" s="983">
        <f>SUM(H385:I385)</f>
        <v>49600</v>
      </c>
    </row>
    <row r="386" spans="2:10" ht="24" customHeight="1" x14ac:dyDescent="0.15">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15">
      <c r="B387" s="81" t="s">
        <v>2506</v>
      </c>
      <c r="C387" s="707"/>
      <c r="D387" s="707">
        <v>615000</v>
      </c>
      <c r="E387" s="75">
        <f t="shared" si="16"/>
        <v>615000</v>
      </c>
      <c r="G387" s="81" t="s">
        <v>2506</v>
      </c>
      <c r="H387" s="707">
        <v>130000</v>
      </c>
      <c r="I387" s="707">
        <v>615000</v>
      </c>
      <c r="J387" s="984">
        <f t="shared" si="17"/>
        <v>745000</v>
      </c>
    </row>
    <row r="388" spans="2:10" ht="24" customHeight="1" x14ac:dyDescent="0.15">
      <c r="B388" s="81" t="s">
        <v>2507</v>
      </c>
      <c r="C388" s="707"/>
      <c r="D388" s="707">
        <v>121</v>
      </c>
      <c r="E388" s="75">
        <f t="shared" si="16"/>
        <v>121</v>
      </c>
      <c r="G388" s="81" t="s">
        <v>2507</v>
      </c>
      <c r="H388" s="707"/>
      <c r="I388" s="707">
        <v>121</v>
      </c>
      <c r="J388" s="984">
        <f t="shared" si="17"/>
        <v>121</v>
      </c>
    </row>
    <row r="389" spans="2:10" ht="24" customHeight="1" x14ac:dyDescent="0.15">
      <c r="B389" s="81" t="s">
        <v>2508</v>
      </c>
      <c r="C389" s="707"/>
      <c r="D389" s="707">
        <v>62000</v>
      </c>
      <c r="E389" s="75">
        <f t="shared" si="16"/>
        <v>62000</v>
      </c>
      <c r="G389" s="81" t="s">
        <v>3181</v>
      </c>
      <c r="H389" s="707"/>
      <c r="I389" s="707"/>
      <c r="J389" s="984">
        <f t="shared" si="17"/>
        <v>0</v>
      </c>
    </row>
    <row r="390" spans="2:10" ht="24" customHeight="1" x14ac:dyDescent="0.15">
      <c r="B390" s="81" t="s">
        <v>2509</v>
      </c>
      <c r="C390" s="707"/>
      <c r="D390" s="707">
        <v>190000</v>
      </c>
      <c r="E390" s="75">
        <f t="shared" si="16"/>
        <v>190000</v>
      </c>
      <c r="G390" s="81" t="s">
        <v>2509</v>
      </c>
      <c r="H390" s="707"/>
      <c r="I390" s="707">
        <v>60000</v>
      </c>
      <c r="J390" s="984">
        <f t="shared" si="17"/>
        <v>60000</v>
      </c>
    </row>
    <row r="391" spans="2:10" ht="24" customHeight="1" x14ac:dyDescent="0.15">
      <c r="B391" s="81" t="s">
        <v>2525</v>
      </c>
      <c r="C391" s="707"/>
      <c r="D391" s="707">
        <v>1000000</v>
      </c>
      <c r="E391" s="75">
        <f t="shared" si="16"/>
        <v>1000000</v>
      </c>
      <c r="G391" s="81" t="s">
        <v>2525</v>
      </c>
      <c r="H391" s="707"/>
      <c r="I391" s="707">
        <v>1000000</v>
      </c>
      <c r="J391" s="984">
        <f t="shared" si="17"/>
        <v>1000000</v>
      </c>
    </row>
    <row r="392" spans="2:10" ht="24" customHeight="1" x14ac:dyDescent="0.15">
      <c r="B392" s="81" t="s">
        <v>2528</v>
      </c>
      <c r="C392" s="707"/>
      <c r="D392" s="707"/>
      <c r="E392" s="75">
        <f t="shared" si="16"/>
        <v>0</v>
      </c>
      <c r="G392" s="81" t="s">
        <v>2528</v>
      </c>
      <c r="H392" s="707"/>
      <c r="I392" s="707"/>
      <c r="J392" s="984">
        <f t="shared" si="17"/>
        <v>0</v>
      </c>
    </row>
    <row r="393" spans="2:10" ht="24" customHeight="1" x14ac:dyDescent="0.15">
      <c r="B393" s="81" t="s">
        <v>2510</v>
      </c>
      <c r="C393" s="707"/>
      <c r="D393" s="707">
        <v>2000000</v>
      </c>
      <c r="E393" s="75">
        <f t="shared" si="16"/>
        <v>2000000</v>
      </c>
      <c r="G393" s="81" t="s">
        <v>2510</v>
      </c>
      <c r="H393" s="707"/>
      <c r="I393" s="707">
        <v>2000000</v>
      </c>
      <c r="J393" s="984">
        <f t="shared" si="17"/>
        <v>2000000</v>
      </c>
    </row>
    <row r="394" spans="2:10" ht="24" customHeight="1" x14ac:dyDescent="0.15">
      <c r="B394" s="89"/>
      <c r="C394" s="708"/>
      <c r="D394" s="708"/>
      <c r="E394" s="85"/>
      <c r="G394" s="89"/>
      <c r="H394" s="708"/>
      <c r="I394" s="708"/>
      <c r="J394" s="985"/>
    </row>
    <row r="395" spans="2:10" ht="24" customHeight="1" x14ac:dyDescent="0.15">
      <c r="B395" s="86" t="s">
        <v>394</v>
      </c>
      <c r="C395" s="87"/>
      <c r="D395" s="87"/>
      <c r="E395" s="88">
        <f>SUM(E385:E394)</f>
        <v>4106121</v>
      </c>
      <c r="G395" s="86" t="s">
        <v>394</v>
      </c>
      <c r="H395" s="87"/>
      <c r="I395" s="87"/>
      <c r="J395" s="986">
        <f>SUM(J385:J394)</f>
        <v>3884721</v>
      </c>
    </row>
    <row r="396" spans="2:10" ht="24" customHeight="1" x14ac:dyDescent="0.15">
      <c r="B396" s="1481" t="s">
        <v>2579</v>
      </c>
      <c r="C396" s="1488" t="s">
        <v>2529</v>
      </c>
      <c r="D396" s="1484"/>
      <c r="E396" s="1486" t="s">
        <v>384</v>
      </c>
      <c r="G396" s="1481" t="s">
        <v>2579</v>
      </c>
      <c r="H396" s="1488" t="s">
        <v>2529</v>
      </c>
      <c r="I396" s="1484"/>
      <c r="J396" s="1486" t="s">
        <v>384</v>
      </c>
    </row>
    <row r="397" spans="2:10" ht="24" customHeight="1" x14ac:dyDescent="0.15">
      <c r="B397" s="1482"/>
      <c r="C397" s="1489"/>
      <c r="D397" s="1485"/>
      <c r="E397" s="1487"/>
      <c r="G397" s="1482"/>
      <c r="H397" s="1489"/>
      <c r="I397" s="1485"/>
      <c r="J397" s="1487"/>
    </row>
    <row r="398" spans="2:10" ht="24" customHeight="1" x14ac:dyDescent="0.15">
      <c r="B398" s="71" t="s">
        <v>2511</v>
      </c>
      <c r="C398" s="706"/>
      <c r="D398" s="706">
        <v>152000</v>
      </c>
      <c r="E398" s="70">
        <f>SUM(C398:D398)</f>
        <v>152000</v>
      </c>
      <c r="G398" s="71" t="s">
        <v>2511</v>
      </c>
      <c r="H398" s="706"/>
      <c r="I398" s="706">
        <v>152000</v>
      </c>
      <c r="J398" s="983">
        <f>SUM(H398:I398)</f>
        <v>152000</v>
      </c>
    </row>
    <row r="399" spans="2:10" ht="24" customHeight="1" x14ac:dyDescent="0.15">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15">
      <c r="B400" s="81" t="s">
        <v>2512</v>
      </c>
      <c r="C400" s="707"/>
      <c r="D400" s="707"/>
      <c r="E400" s="75">
        <f t="shared" si="18"/>
        <v>0</v>
      </c>
      <c r="G400" s="81" t="s">
        <v>2512</v>
      </c>
      <c r="H400" s="707"/>
      <c r="I400" s="707"/>
      <c r="J400" s="984">
        <f t="shared" si="19"/>
        <v>0</v>
      </c>
    </row>
    <row r="401" spans="2:10" ht="24" customHeight="1" x14ac:dyDescent="0.15">
      <c r="B401" s="81" t="s">
        <v>2513</v>
      </c>
      <c r="C401" s="707"/>
      <c r="D401" s="707">
        <v>3028</v>
      </c>
      <c r="E401" s="75">
        <f t="shared" si="18"/>
        <v>3028</v>
      </c>
      <c r="G401" s="81" t="s">
        <v>2513</v>
      </c>
      <c r="H401" s="707"/>
      <c r="I401" s="707">
        <v>3410</v>
      </c>
      <c r="J401" s="984">
        <f t="shared" si="19"/>
        <v>3410</v>
      </c>
    </row>
    <row r="402" spans="2:10" ht="24" customHeight="1" x14ac:dyDescent="0.15">
      <c r="B402" s="81" t="s">
        <v>2527</v>
      </c>
      <c r="C402" s="707"/>
      <c r="D402" s="707"/>
      <c r="E402" s="75">
        <f t="shared" si="18"/>
        <v>0</v>
      </c>
      <c r="G402" s="81" t="s">
        <v>2527</v>
      </c>
      <c r="H402" s="707"/>
      <c r="I402" s="707"/>
      <c r="J402" s="984">
        <f t="shared" si="19"/>
        <v>0</v>
      </c>
    </row>
    <row r="403" spans="2:10" ht="24" customHeight="1" x14ac:dyDescent="0.15">
      <c r="B403" s="81" t="s">
        <v>2516</v>
      </c>
      <c r="C403" s="707"/>
      <c r="D403" s="707">
        <v>62000</v>
      </c>
      <c r="E403" s="75">
        <f t="shared" si="18"/>
        <v>62000</v>
      </c>
      <c r="G403" s="81" t="s">
        <v>3180</v>
      </c>
      <c r="H403" s="707"/>
      <c r="I403" s="707"/>
      <c r="J403" s="984">
        <f t="shared" si="19"/>
        <v>0</v>
      </c>
    </row>
    <row r="404" spans="2:10" ht="24" customHeight="1" x14ac:dyDescent="0.15">
      <c r="B404" s="81" t="s">
        <v>2515</v>
      </c>
      <c r="C404" s="707"/>
      <c r="D404" s="707">
        <v>730000</v>
      </c>
      <c r="E404" s="75">
        <f t="shared" si="18"/>
        <v>730000</v>
      </c>
      <c r="G404" s="81" t="s">
        <v>2515</v>
      </c>
      <c r="H404" s="707"/>
      <c r="I404" s="707">
        <v>130000</v>
      </c>
      <c r="J404" s="984">
        <f t="shared" si="19"/>
        <v>130000</v>
      </c>
    </row>
    <row r="405" spans="2:10" ht="24" customHeight="1" x14ac:dyDescent="0.15">
      <c r="B405" s="81" t="s">
        <v>2514</v>
      </c>
      <c r="C405" s="707">
        <v>2000000</v>
      </c>
      <c r="D405" s="707"/>
      <c r="E405" s="75">
        <f t="shared" si="18"/>
        <v>2000000</v>
      </c>
      <c r="G405" s="81" t="s">
        <v>2514</v>
      </c>
      <c r="H405" s="707"/>
      <c r="I405" s="707"/>
      <c r="J405" s="984">
        <f>SUM(H405:I405)</f>
        <v>0</v>
      </c>
    </row>
    <row r="406" spans="2:10" ht="24" customHeight="1" x14ac:dyDescent="0.15">
      <c r="B406" s="89"/>
      <c r="C406" s="708"/>
      <c r="D406" s="708"/>
      <c r="E406" s="85"/>
      <c r="G406" s="89" t="s">
        <v>3179</v>
      </c>
      <c r="H406" s="708">
        <v>5000000</v>
      </c>
      <c r="I406" s="708"/>
      <c r="J406" s="984">
        <f>SUM(H406:I406)</f>
        <v>5000000</v>
      </c>
    </row>
    <row r="407" spans="2:10" ht="24" hidden="1" customHeight="1" outlineLevel="1" x14ac:dyDescent="0.15">
      <c r="B407" s="86" t="s">
        <v>394</v>
      </c>
      <c r="C407" s="87"/>
      <c r="D407" s="87"/>
      <c r="E407" s="70">
        <f t="shared" si="18"/>
        <v>0</v>
      </c>
      <c r="G407" s="86" t="s">
        <v>394</v>
      </c>
      <c r="H407" s="87"/>
      <c r="I407" s="87"/>
      <c r="J407" s="983">
        <f t="shared" si="19"/>
        <v>0</v>
      </c>
    </row>
    <row r="408" spans="2:10" ht="24" hidden="1" customHeight="1" outlineLevel="1" x14ac:dyDescent="0.15">
      <c r="B408" s="767" t="s">
        <v>2518</v>
      </c>
      <c r="C408" s="768"/>
      <c r="D408" s="768"/>
      <c r="E408" s="70">
        <f t="shared" si="18"/>
        <v>0</v>
      </c>
      <c r="G408" s="767" t="s">
        <v>2518</v>
      </c>
      <c r="H408" s="768"/>
      <c r="I408" s="768"/>
      <c r="J408" s="983">
        <f t="shared" si="19"/>
        <v>0</v>
      </c>
    </row>
    <row r="409" spans="2:10" ht="24" hidden="1" customHeight="1" outlineLevel="1" x14ac:dyDescent="0.15">
      <c r="B409" s="86" t="s">
        <v>402</v>
      </c>
      <c r="C409" s="87"/>
      <c r="D409" s="87"/>
      <c r="E409" s="70">
        <f t="shared" si="18"/>
        <v>0</v>
      </c>
      <c r="G409" s="86" t="s">
        <v>402</v>
      </c>
      <c r="H409" s="87"/>
      <c r="I409" s="87"/>
      <c r="J409" s="983">
        <f t="shared" si="19"/>
        <v>0</v>
      </c>
    </row>
    <row r="410" spans="2:10" ht="24" hidden="1" customHeight="1" outlineLevel="1" x14ac:dyDescent="0.15">
      <c r="B410" s="86" t="s">
        <v>1862</v>
      </c>
      <c r="C410" s="87"/>
      <c r="D410" s="87"/>
      <c r="E410" s="70">
        <f t="shared" si="18"/>
        <v>0</v>
      </c>
      <c r="G410" s="86" t="s">
        <v>1862</v>
      </c>
      <c r="H410" s="87"/>
      <c r="I410" s="87"/>
      <c r="J410" s="983">
        <f t="shared" si="19"/>
        <v>0</v>
      </c>
    </row>
    <row r="411" spans="2:10" ht="24" customHeight="1" collapsed="1" x14ac:dyDescent="0.15">
      <c r="B411" s="86" t="s">
        <v>394</v>
      </c>
      <c r="C411" s="87"/>
      <c r="D411" s="87"/>
      <c r="E411" s="88">
        <f>SUM(E398:E406)</f>
        <v>3947028</v>
      </c>
      <c r="G411" s="86" t="s">
        <v>394</v>
      </c>
      <c r="H411" s="936"/>
      <c r="I411" s="935"/>
      <c r="J411" s="986">
        <f>SUM(J398:J406)</f>
        <v>5285410</v>
      </c>
    </row>
    <row r="412" spans="2:10" ht="24" hidden="1" customHeight="1" outlineLevel="1" x14ac:dyDescent="0.15">
      <c r="B412" s="92"/>
      <c r="C412" s="87"/>
      <c r="D412" s="87"/>
      <c r="E412" s="87"/>
      <c r="G412" s="92"/>
      <c r="H412" s="87"/>
      <c r="I412" s="87"/>
      <c r="J412" s="87"/>
    </row>
    <row r="413" spans="2:10" ht="24" hidden="1" customHeight="1" outlineLevel="1" x14ac:dyDescent="0.15">
      <c r="B413" s="767" t="s">
        <v>2534</v>
      </c>
      <c r="C413" s="768"/>
      <c r="D413" s="768"/>
      <c r="E413" s="769"/>
      <c r="G413" s="767" t="s">
        <v>2534</v>
      </c>
      <c r="H413" s="768"/>
      <c r="I413" s="768"/>
      <c r="J413" s="769"/>
    </row>
    <row r="414" spans="2:10" ht="24" hidden="1" customHeight="1" outlineLevel="1" x14ac:dyDescent="0.15">
      <c r="B414" s="770" t="s">
        <v>2517</v>
      </c>
      <c r="C414" s="72"/>
      <c r="D414" s="72"/>
      <c r="E414" s="771">
        <v>220000</v>
      </c>
      <c r="G414" s="770" t="s">
        <v>2517</v>
      </c>
      <c r="H414" s="706"/>
      <c r="I414" s="72"/>
      <c r="J414" s="70">
        <v>120000</v>
      </c>
    </row>
    <row r="415" spans="2:10" ht="24" hidden="1" customHeight="1" outlineLevel="1" x14ac:dyDescent="0.15">
      <c r="B415" s="772" t="s">
        <v>2519</v>
      </c>
      <c r="C415" s="82"/>
      <c r="D415" s="82"/>
      <c r="E415" s="773">
        <f>SUM(D390)</f>
        <v>190000</v>
      </c>
      <c r="G415" s="772" t="s">
        <v>2519</v>
      </c>
      <c r="H415" s="707"/>
      <c r="I415" s="82"/>
      <c r="J415" s="75">
        <f>SUM(I390)</f>
        <v>60000</v>
      </c>
    </row>
    <row r="416" spans="2:10" ht="24" hidden="1" customHeight="1" outlineLevel="1" x14ac:dyDescent="0.15">
      <c r="B416" s="83" t="s">
        <v>2520</v>
      </c>
      <c r="C416" s="84"/>
      <c r="D416" s="84"/>
      <c r="E416" s="774">
        <f>SUM(D404)</f>
        <v>730000</v>
      </c>
      <c r="G416" s="83" t="s">
        <v>2520</v>
      </c>
      <c r="H416" s="708"/>
      <c r="I416" s="84"/>
      <c r="J416" s="85">
        <f>SUM(I404)</f>
        <v>130000</v>
      </c>
    </row>
    <row r="417" spans="2:10" ht="24" hidden="1" customHeight="1" outlineLevel="1" x14ac:dyDescent="0.15">
      <c r="B417" s="86" t="s">
        <v>1504</v>
      </c>
      <c r="C417" s="87"/>
      <c r="D417" s="87"/>
      <c r="E417" s="88">
        <f>E414+E415-E416</f>
        <v>-320000</v>
      </c>
      <c r="G417" s="86" t="s">
        <v>1504</v>
      </c>
      <c r="H417" s="936"/>
      <c r="I417" s="87"/>
      <c r="J417" s="937">
        <f>J414+J415-J416</f>
        <v>50000</v>
      </c>
    </row>
    <row r="418" spans="2:10" ht="24" customHeight="1" collapsed="1" x14ac:dyDescent="0.15"/>
    <row r="419" spans="2:10" ht="24" customHeight="1" x14ac:dyDescent="0.15">
      <c r="B419" s="767" t="s">
        <v>2567</v>
      </c>
      <c r="C419" s="768"/>
      <c r="D419" s="806" t="s">
        <v>2565</v>
      </c>
      <c r="E419" s="807" t="s">
        <v>2566</v>
      </c>
      <c r="G419" s="767" t="s">
        <v>2567</v>
      </c>
      <c r="H419" s="768"/>
      <c r="I419" s="806" t="s">
        <v>2565</v>
      </c>
      <c r="J419" s="807" t="s">
        <v>2566</v>
      </c>
    </row>
    <row r="420" spans="2:10" ht="24" customHeight="1" x14ac:dyDescent="0.15">
      <c r="B420" s="770" t="s">
        <v>2587</v>
      </c>
      <c r="C420" s="72"/>
      <c r="D420" s="72"/>
      <c r="E420" s="771">
        <f>E385+E386+E387+E388</f>
        <v>854121</v>
      </c>
      <c r="G420" s="770" t="s">
        <v>2587</v>
      </c>
      <c r="H420" s="706"/>
      <c r="I420" s="706"/>
      <c r="J420" s="70">
        <f>J385+J386+J387+J388</f>
        <v>824721</v>
      </c>
    </row>
    <row r="421" spans="2:10" ht="24" customHeight="1" x14ac:dyDescent="0.15">
      <c r="B421" s="818" t="s">
        <v>2586</v>
      </c>
      <c r="C421" s="819"/>
      <c r="D421" s="820">
        <f>E398+E401+E400</f>
        <v>155028</v>
      </c>
      <c r="E421" s="821"/>
      <c r="G421" s="772" t="s">
        <v>2586</v>
      </c>
      <c r="H421" s="707"/>
      <c r="I421" s="944">
        <f>J398+J401+J400</f>
        <v>155410</v>
      </c>
      <c r="J421" s="75"/>
    </row>
    <row r="422" spans="2:10" ht="24" customHeight="1" x14ac:dyDescent="0.15">
      <c r="B422" s="782" t="s">
        <v>2585</v>
      </c>
      <c r="C422" s="783"/>
      <c r="D422" s="784">
        <f>E399+E402</f>
        <v>1000000</v>
      </c>
      <c r="E422" s="785"/>
      <c r="G422" s="782" t="s">
        <v>2585</v>
      </c>
      <c r="H422" s="776"/>
      <c r="I422" s="938">
        <f>J399+J402</f>
        <v>0</v>
      </c>
      <c r="J422" s="939"/>
    </row>
    <row r="423" spans="2:10" ht="24" customHeight="1" thickBot="1" x14ac:dyDescent="0.2">
      <c r="B423" s="786" t="s">
        <v>2584</v>
      </c>
      <c r="C423" s="787"/>
      <c r="D423" s="787"/>
      <c r="E423" s="817">
        <f>E392+E391</f>
        <v>1000000</v>
      </c>
      <c r="G423" s="786" t="s">
        <v>2584</v>
      </c>
      <c r="H423" s="940"/>
      <c r="I423" s="940"/>
      <c r="J423" s="941">
        <f>J392+J391</f>
        <v>1000000</v>
      </c>
    </row>
    <row r="424" spans="2:10" ht="24" customHeight="1" x14ac:dyDescent="0.15">
      <c r="B424" s="782" t="s">
        <v>2583</v>
      </c>
      <c r="C424" s="783"/>
      <c r="D424" s="783"/>
      <c r="E424" s="816">
        <f>E389+E390</f>
        <v>252000</v>
      </c>
      <c r="G424" s="782" t="s">
        <v>2583</v>
      </c>
      <c r="H424" s="942"/>
      <c r="I424" s="942"/>
      <c r="J424" s="943">
        <f>J389+J390</f>
        <v>60000</v>
      </c>
    </row>
    <row r="425" spans="2:10" ht="24" customHeight="1" x14ac:dyDescent="0.15">
      <c r="B425" s="772" t="s">
        <v>2582</v>
      </c>
      <c r="C425" s="82"/>
      <c r="D425" s="777">
        <f>E403+E404</f>
        <v>792000</v>
      </c>
      <c r="E425" s="773"/>
      <c r="G425" s="772" t="s">
        <v>2582</v>
      </c>
      <c r="H425" s="707"/>
      <c r="I425" s="944">
        <f>J403+J404</f>
        <v>130000</v>
      </c>
      <c r="J425" s="75"/>
    </row>
    <row r="426" spans="2:10" ht="24" customHeight="1" x14ac:dyDescent="0.15">
      <c r="B426" s="772" t="s">
        <v>2580</v>
      </c>
      <c r="C426" s="82"/>
      <c r="D426" s="82">
        <f>E405</f>
        <v>2000000</v>
      </c>
      <c r="E426" s="778"/>
      <c r="G426" s="772" t="s">
        <v>2422</v>
      </c>
      <c r="H426" s="707"/>
      <c r="I426" s="707">
        <f>J405</f>
        <v>0</v>
      </c>
      <c r="J426" s="945"/>
    </row>
    <row r="427" spans="2:10" ht="24" customHeight="1" x14ac:dyDescent="0.15">
      <c r="B427" s="772" t="s">
        <v>2581</v>
      </c>
      <c r="C427" s="82"/>
      <c r="E427" s="778">
        <f>D393</f>
        <v>2000000</v>
      </c>
      <c r="G427" s="772" t="s">
        <v>2421</v>
      </c>
      <c r="H427" s="707"/>
      <c r="I427" s="946"/>
      <c r="J427" s="945">
        <f>I393</f>
        <v>2000000</v>
      </c>
    </row>
    <row r="428" spans="2:10" ht="24" customHeight="1" thickBot="1" x14ac:dyDescent="0.2">
      <c r="B428" s="779"/>
      <c r="C428" s="780"/>
      <c r="D428" s="780"/>
      <c r="E428" s="781"/>
      <c r="G428" s="786" t="s">
        <v>3179</v>
      </c>
      <c r="H428" s="940">
        <f>H406</f>
        <v>5000000</v>
      </c>
      <c r="I428" s="940"/>
      <c r="J428" s="941"/>
    </row>
    <row r="429" spans="2:10" ht="24" customHeight="1" thickTop="1" x14ac:dyDescent="0.15">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15">
      <c r="B430" s="86"/>
      <c r="C430" s="87"/>
      <c r="D430" s="87" t="s">
        <v>2531</v>
      </c>
      <c r="E430" s="88">
        <v>13948248</v>
      </c>
      <c r="G430" s="86"/>
      <c r="H430" s="936"/>
      <c r="I430" s="936" t="s">
        <v>2531</v>
      </c>
      <c r="J430" s="937">
        <v>10647546</v>
      </c>
    </row>
    <row r="431" spans="2:10" ht="24" customHeight="1" x14ac:dyDescent="0.15">
      <c r="B431" s="86"/>
      <c r="C431" s="87"/>
      <c r="D431" s="87" t="s">
        <v>2532</v>
      </c>
      <c r="E431" s="88">
        <v>14107341</v>
      </c>
      <c r="G431" s="86"/>
      <c r="H431" s="936"/>
      <c r="I431" s="936" t="s">
        <v>2532</v>
      </c>
      <c r="J431" s="937">
        <v>9246857</v>
      </c>
    </row>
    <row r="432" spans="2:10" ht="24" customHeight="1" x14ac:dyDescent="0.15">
      <c r="B432" s="767"/>
      <c r="C432" s="768"/>
      <c r="D432" s="768" t="s">
        <v>2533</v>
      </c>
      <c r="E432" s="769">
        <f>E429+E430</f>
        <v>14107341</v>
      </c>
      <c r="G432" s="767"/>
      <c r="H432" s="947"/>
      <c r="I432" s="947" t="s">
        <v>2533</v>
      </c>
      <c r="J432" s="948">
        <f>J429+J430</f>
        <v>9246857</v>
      </c>
    </row>
    <row r="434" spans="2:10" ht="24" customHeight="1" x14ac:dyDescent="0.15">
      <c r="G434" t="s">
        <v>3200</v>
      </c>
      <c r="H434" s="546" t="s">
        <v>402</v>
      </c>
      <c r="I434" s="546" t="s">
        <v>3199</v>
      </c>
      <c r="J434" s="546" t="s">
        <v>3198</v>
      </c>
    </row>
    <row r="435" spans="2:10" ht="24" customHeight="1" x14ac:dyDescent="0.15">
      <c r="G435" s="86" t="s">
        <v>3201</v>
      </c>
      <c r="H435" s="936">
        <v>90000</v>
      </c>
      <c r="I435" s="936">
        <f>I390-I404</f>
        <v>-70000</v>
      </c>
      <c r="J435" s="937">
        <f>H435+I435</f>
        <v>20000</v>
      </c>
    </row>
    <row r="436" spans="2:10" ht="24" customHeight="1" x14ac:dyDescent="0.15">
      <c r="G436" s="86" t="s">
        <v>3202</v>
      </c>
      <c r="H436" s="936">
        <v>2000000</v>
      </c>
      <c r="I436" s="936">
        <f>I405-I393</f>
        <v>-2000000</v>
      </c>
      <c r="J436" s="937">
        <f>H436+I436</f>
        <v>0</v>
      </c>
    </row>
    <row r="439" spans="2:10" ht="24" customHeight="1" x14ac:dyDescent="0.15">
      <c r="B439" s="410" t="s">
        <v>3523</v>
      </c>
    </row>
    <row r="440" spans="2:10" ht="24" customHeight="1" x14ac:dyDescent="0.15">
      <c r="B440" s="415">
        <v>44301</v>
      </c>
      <c r="C440" s="417" t="s">
        <v>1510</v>
      </c>
      <c r="D440" s="416">
        <v>44651</v>
      </c>
      <c r="E440" s="62"/>
    </row>
    <row r="441" spans="2:10" ht="24" customHeight="1" x14ac:dyDescent="0.15">
      <c r="B441" s="1517" t="s">
        <v>2578</v>
      </c>
      <c r="C441" s="1519" t="s">
        <v>382</v>
      </c>
      <c r="D441" s="1519" t="s">
        <v>383</v>
      </c>
      <c r="E441" s="1521" t="s">
        <v>384</v>
      </c>
    </row>
    <row r="442" spans="2:10" ht="24" customHeight="1" x14ac:dyDescent="0.15">
      <c r="B442" s="1518"/>
      <c r="C442" s="1520"/>
      <c r="D442" s="1520"/>
      <c r="E442" s="1522"/>
    </row>
    <row r="443" spans="2:10" ht="24" customHeight="1" x14ac:dyDescent="0.15">
      <c r="B443" s="71" t="s">
        <v>2504</v>
      </c>
      <c r="C443" s="706">
        <v>9200</v>
      </c>
      <c r="D443" s="706">
        <v>112200</v>
      </c>
      <c r="E443" s="70">
        <f>SUM(C443:D443)</f>
        <v>121400</v>
      </c>
    </row>
    <row r="444" spans="2:10" ht="24" customHeight="1" x14ac:dyDescent="0.15">
      <c r="B444" s="81" t="s">
        <v>2505</v>
      </c>
      <c r="C444" s="707"/>
      <c r="D444" s="707"/>
      <c r="E444" s="75">
        <f t="shared" ref="E444:E451" si="20">SUM(C444:D444)</f>
        <v>0</v>
      </c>
    </row>
    <row r="445" spans="2:10" ht="24" customHeight="1" x14ac:dyDescent="0.15">
      <c r="B445" s="81" t="s">
        <v>2506</v>
      </c>
      <c r="C445" s="707"/>
      <c r="D445" s="707">
        <v>580000</v>
      </c>
      <c r="E445" s="75">
        <f t="shared" si="20"/>
        <v>580000</v>
      </c>
    </row>
    <row r="446" spans="2:10" ht="24" customHeight="1" x14ac:dyDescent="0.15">
      <c r="B446" s="81" t="s">
        <v>2507</v>
      </c>
      <c r="C446" s="707"/>
      <c r="D446" s="707">
        <v>98</v>
      </c>
      <c r="E446" s="75">
        <f t="shared" si="20"/>
        <v>98</v>
      </c>
    </row>
    <row r="447" spans="2:10" ht="24" customHeight="1" x14ac:dyDescent="0.15">
      <c r="B447" s="81" t="s">
        <v>3181</v>
      </c>
      <c r="C447" s="707"/>
      <c r="D447" s="707">
        <v>609000</v>
      </c>
      <c r="E447" s="75">
        <f t="shared" si="20"/>
        <v>609000</v>
      </c>
    </row>
    <row r="448" spans="2:10" ht="24" customHeight="1" x14ac:dyDescent="0.15">
      <c r="B448" s="81" t="s">
        <v>2509</v>
      </c>
      <c r="C448" s="707"/>
      <c r="D448" s="707">
        <v>280000</v>
      </c>
      <c r="E448" s="75">
        <f t="shared" si="20"/>
        <v>280000</v>
      </c>
    </row>
    <row r="449" spans="2:5" ht="24" customHeight="1" x14ac:dyDescent="0.15">
      <c r="B449" s="81" t="s">
        <v>2525</v>
      </c>
      <c r="C449" s="707"/>
      <c r="D449" s="707"/>
      <c r="E449" s="75">
        <f t="shared" si="20"/>
        <v>0</v>
      </c>
    </row>
    <row r="450" spans="2:5" ht="24" customHeight="1" x14ac:dyDescent="0.15">
      <c r="B450" s="81" t="s">
        <v>2528</v>
      </c>
      <c r="C450" s="707"/>
      <c r="D450" s="707"/>
      <c r="E450" s="75">
        <f t="shared" si="20"/>
        <v>0</v>
      </c>
    </row>
    <row r="451" spans="2:5" ht="24" customHeight="1" x14ac:dyDescent="0.15">
      <c r="B451" s="81" t="s">
        <v>2510</v>
      </c>
      <c r="C451" s="707"/>
      <c r="D451" s="707"/>
      <c r="E451" s="75">
        <f t="shared" si="20"/>
        <v>0</v>
      </c>
    </row>
    <row r="452" spans="2:5" ht="24" customHeight="1" x14ac:dyDescent="0.15">
      <c r="B452" s="89"/>
      <c r="C452" s="708"/>
      <c r="D452" s="708"/>
      <c r="E452" s="85"/>
    </row>
    <row r="453" spans="2:5" ht="24" customHeight="1" x14ac:dyDescent="0.15">
      <c r="B453" s="1197" t="s">
        <v>394</v>
      </c>
      <c r="C453" s="1198"/>
      <c r="D453" s="1198"/>
      <c r="E453" s="1199">
        <f>SUM(E443:E452)</f>
        <v>1590498</v>
      </c>
    </row>
    <row r="454" spans="2:5" ht="24" customHeight="1" x14ac:dyDescent="0.15">
      <c r="B454" s="1517" t="s">
        <v>2579</v>
      </c>
      <c r="C454" s="1523" t="s">
        <v>2529</v>
      </c>
      <c r="D454" s="1519"/>
      <c r="E454" s="1521" t="s">
        <v>384</v>
      </c>
    </row>
    <row r="455" spans="2:5" ht="24" customHeight="1" x14ac:dyDescent="0.15">
      <c r="B455" s="1518"/>
      <c r="C455" s="1524"/>
      <c r="D455" s="1520"/>
      <c r="E455" s="1522"/>
    </row>
    <row r="456" spans="2:5" ht="24" customHeight="1" x14ac:dyDescent="0.15">
      <c r="B456" s="71" t="s">
        <v>2511</v>
      </c>
      <c r="C456" s="706"/>
      <c r="D456" s="706">
        <v>263000</v>
      </c>
      <c r="E456" s="70">
        <f>SUM(C456:D456)</f>
        <v>263000</v>
      </c>
    </row>
    <row r="457" spans="2:5" ht="24" customHeight="1" x14ac:dyDescent="0.15">
      <c r="B457" s="775" t="s">
        <v>2526</v>
      </c>
      <c r="C457" s="776"/>
      <c r="D457" s="776"/>
      <c r="E457" s="75">
        <f t="shared" ref="E457:E468" si="21">SUM(C457:D457)</f>
        <v>0</v>
      </c>
    </row>
    <row r="458" spans="2:5" ht="24" customHeight="1" x14ac:dyDescent="0.15">
      <c r="B458" s="81" t="s">
        <v>2512</v>
      </c>
      <c r="C458" s="707"/>
      <c r="D458" s="707"/>
      <c r="E458" s="75">
        <f t="shared" si="21"/>
        <v>0</v>
      </c>
    </row>
    <row r="459" spans="2:5" ht="24" customHeight="1" x14ac:dyDescent="0.15">
      <c r="B459" s="81" t="s">
        <v>2513</v>
      </c>
      <c r="C459" s="707"/>
      <c r="D459" s="707">
        <v>4730</v>
      </c>
      <c r="E459" s="75">
        <f t="shared" si="21"/>
        <v>4730</v>
      </c>
    </row>
    <row r="460" spans="2:5" ht="24" customHeight="1" x14ac:dyDescent="0.15">
      <c r="B460" s="81" t="s">
        <v>2527</v>
      </c>
      <c r="C460" s="707"/>
      <c r="D460" s="707"/>
      <c r="E460" s="75">
        <f t="shared" si="21"/>
        <v>0</v>
      </c>
    </row>
    <row r="461" spans="2:5" ht="24" customHeight="1" x14ac:dyDescent="0.15">
      <c r="B461" s="81" t="s">
        <v>3180</v>
      </c>
      <c r="C461" s="707"/>
      <c r="D461" s="707">
        <v>656400</v>
      </c>
      <c r="E461" s="75">
        <f t="shared" si="21"/>
        <v>656400</v>
      </c>
    </row>
    <row r="462" spans="2:5" ht="24" customHeight="1" x14ac:dyDescent="0.15">
      <c r="B462" s="81" t="s">
        <v>2515</v>
      </c>
      <c r="C462" s="707"/>
      <c r="D462" s="707">
        <v>240000</v>
      </c>
      <c r="E462" s="75">
        <f t="shared" si="21"/>
        <v>240000</v>
      </c>
    </row>
    <row r="463" spans="2:5" ht="24" customHeight="1" x14ac:dyDescent="0.15">
      <c r="B463" s="81" t="s">
        <v>2514</v>
      </c>
      <c r="C463" s="707"/>
      <c r="D463" s="707"/>
      <c r="E463" s="75">
        <f>SUM(C463:D463)</f>
        <v>0</v>
      </c>
    </row>
    <row r="464" spans="2:5" ht="24" customHeight="1" x14ac:dyDescent="0.15">
      <c r="B464" s="89" t="s">
        <v>3179</v>
      </c>
      <c r="C464" s="708">
        <v>500000</v>
      </c>
      <c r="D464" s="708"/>
      <c r="E464" s="75">
        <f>SUM(C464:D464)</f>
        <v>500000</v>
      </c>
    </row>
    <row r="465" spans="2:5" ht="24" customHeight="1" x14ac:dyDescent="0.15">
      <c r="B465" s="1197" t="s">
        <v>394</v>
      </c>
      <c r="C465" s="1198"/>
      <c r="D465" s="1198"/>
      <c r="E465" s="70">
        <f t="shared" si="21"/>
        <v>0</v>
      </c>
    </row>
    <row r="466" spans="2:5" ht="24" customHeight="1" x14ac:dyDescent="0.15">
      <c r="B466" s="1200" t="s">
        <v>2518</v>
      </c>
      <c r="C466" s="1201"/>
      <c r="D466" s="1201"/>
      <c r="E466" s="70">
        <f t="shared" si="21"/>
        <v>0</v>
      </c>
    </row>
    <row r="467" spans="2:5" ht="24" customHeight="1" x14ac:dyDescent="0.15">
      <c r="B467" s="1197" t="s">
        <v>402</v>
      </c>
      <c r="C467" s="1198"/>
      <c r="D467" s="1198"/>
      <c r="E467" s="70">
        <f t="shared" si="21"/>
        <v>0</v>
      </c>
    </row>
    <row r="468" spans="2:5" ht="24" customHeight="1" x14ac:dyDescent="0.15">
      <c r="B468" s="1197" t="s">
        <v>1862</v>
      </c>
      <c r="C468" s="1198"/>
      <c r="D468" s="1198"/>
      <c r="E468" s="70">
        <f t="shared" si="21"/>
        <v>0</v>
      </c>
    </row>
    <row r="469" spans="2:5" ht="24" customHeight="1" x14ac:dyDescent="0.15">
      <c r="B469" s="1197" t="s">
        <v>394</v>
      </c>
      <c r="C469" s="936"/>
      <c r="D469" s="1202"/>
      <c r="E469" s="1199">
        <f>SUM(E456:E464)</f>
        <v>1664130</v>
      </c>
    </row>
    <row r="470" spans="2:5" ht="24" customHeight="1" x14ac:dyDescent="0.15">
      <c r="B470" s="1203"/>
      <c r="C470" s="1198"/>
      <c r="D470" s="1198"/>
      <c r="E470" s="1198"/>
    </row>
    <row r="471" spans="2:5" ht="24" customHeight="1" x14ac:dyDescent="0.15">
      <c r="B471" s="1200" t="s">
        <v>2534</v>
      </c>
      <c r="C471" s="1201"/>
      <c r="D471" s="1201"/>
      <c r="E471" s="1204"/>
    </row>
    <row r="472" spans="2:5" ht="24" customHeight="1" x14ac:dyDescent="0.15">
      <c r="B472" s="770" t="s">
        <v>2517</v>
      </c>
      <c r="C472" s="706"/>
      <c r="D472" s="72"/>
      <c r="E472" s="70">
        <v>120000</v>
      </c>
    </row>
    <row r="473" spans="2:5" ht="24" customHeight="1" x14ac:dyDescent="0.15">
      <c r="B473" s="772" t="s">
        <v>2519</v>
      </c>
      <c r="C473" s="707"/>
      <c r="D473" s="82"/>
      <c r="E473" s="75">
        <f>SUM(D448)</f>
        <v>280000</v>
      </c>
    </row>
    <row r="474" spans="2:5" ht="24" customHeight="1" x14ac:dyDescent="0.15">
      <c r="B474" s="83" t="s">
        <v>2520</v>
      </c>
      <c r="C474" s="708"/>
      <c r="D474" s="84"/>
      <c r="E474" s="85">
        <f>SUM(D462)</f>
        <v>240000</v>
      </c>
    </row>
    <row r="475" spans="2:5" ht="24" customHeight="1" x14ac:dyDescent="0.15">
      <c r="B475" s="1197" t="s">
        <v>1504</v>
      </c>
      <c r="C475" s="936"/>
      <c r="D475" s="1198"/>
      <c r="E475" s="937">
        <f>E472+E473-E474</f>
        <v>160000</v>
      </c>
    </row>
    <row r="477" spans="2:5" ht="24" customHeight="1" x14ac:dyDescent="0.15">
      <c r="B477" s="1200" t="s">
        <v>2567</v>
      </c>
      <c r="C477" s="1201"/>
      <c r="D477" s="1205" t="s">
        <v>2565</v>
      </c>
      <c r="E477" s="1206" t="s">
        <v>2566</v>
      </c>
    </row>
    <row r="478" spans="2:5" ht="24" customHeight="1" x14ac:dyDescent="0.15">
      <c r="B478" s="770" t="s">
        <v>2587</v>
      </c>
      <c r="C478" s="706"/>
      <c r="D478" s="706"/>
      <c r="E478" s="70">
        <f>E443+E444+E445+E446</f>
        <v>701498</v>
      </c>
    </row>
    <row r="479" spans="2:5" ht="24" customHeight="1" x14ac:dyDescent="0.15">
      <c r="B479" s="772" t="s">
        <v>2586</v>
      </c>
      <c r="C479" s="707"/>
      <c r="D479" s="944">
        <f>E456+E459+E458</f>
        <v>267730</v>
      </c>
      <c r="E479" s="75"/>
    </row>
    <row r="480" spans="2:5" ht="24" customHeight="1" x14ac:dyDescent="0.15">
      <c r="B480" s="782" t="s">
        <v>2585</v>
      </c>
      <c r="C480" s="776"/>
      <c r="D480" s="938">
        <f>E457+E460</f>
        <v>0</v>
      </c>
      <c r="E480" s="939"/>
    </row>
    <row r="481" spans="2:5" ht="24" customHeight="1" thickBot="1" x14ac:dyDescent="0.2">
      <c r="B481" s="786" t="s">
        <v>2584</v>
      </c>
      <c r="C481" s="940"/>
      <c r="D481" s="940"/>
      <c r="E481" s="941">
        <f>E450+E449</f>
        <v>0</v>
      </c>
    </row>
    <row r="482" spans="2:5" ht="24" customHeight="1" x14ac:dyDescent="0.15">
      <c r="B482" s="782" t="s">
        <v>2583</v>
      </c>
      <c r="C482" s="942"/>
      <c r="D482" s="942"/>
      <c r="E482" s="943">
        <f>E447+E448</f>
        <v>889000</v>
      </c>
    </row>
    <row r="483" spans="2:5" ht="24" customHeight="1" x14ac:dyDescent="0.15">
      <c r="B483" s="772" t="s">
        <v>2582</v>
      </c>
      <c r="C483" s="707"/>
      <c r="D483" s="944">
        <f>E461+E462</f>
        <v>896400</v>
      </c>
      <c r="E483" s="75"/>
    </row>
    <row r="484" spans="2:5" ht="24" customHeight="1" x14ac:dyDescent="0.15">
      <c r="B484" s="772" t="s">
        <v>2422</v>
      </c>
      <c r="C484" s="707"/>
      <c r="D484" s="707">
        <f>E463</f>
        <v>0</v>
      </c>
      <c r="E484" s="945"/>
    </row>
    <row r="485" spans="2:5" ht="24" customHeight="1" x14ac:dyDescent="0.15">
      <c r="B485" s="772" t="s">
        <v>2421</v>
      </c>
      <c r="C485" s="707"/>
      <c r="D485" s="946"/>
      <c r="E485" s="945">
        <f>D451</f>
        <v>0</v>
      </c>
    </row>
    <row r="486" spans="2:5" ht="24" customHeight="1" thickBot="1" x14ac:dyDescent="0.2">
      <c r="B486" s="786" t="s">
        <v>3179</v>
      </c>
      <c r="C486" s="940">
        <f>C464</f>
        <v>500000</v>
      </c>
      <c r="D486" s="940"/>
      <c r="E486" s="941"/>
    </row>
    <row r="487" spans="2:5" ht="24" customHeight="1" x14ac:dyDescent="0.15">
      <c r="B487" s="782" t="s">
        <v>380</v>
      </c>
      <c r="C487" s="942"/>
      <c r="D487" s="942"/>
      <c r="E487" s="943">
        <f>E478+E481+E482+E485-D479-D480-D483-D484-C486</f>
        <v>-73632</v>
      </c>
    </row>
    <row r="488" spans="2:5" ht="24" customHeight="1" x14ac:dyDescent="0.15">
      <c r="B488" s="1197"/>
      <c r="C488" s="936"/>
      <c r="D488" s="936" t="s">
        <v>2531</v>
      </c>
      <c r="E488" s="937">
        <v>9246857</v>
      </c>
    </row>
    <row r="489" spans="2:5" ht="24" customHeight="1" x14ac:dyDescent="0.15">
      <c r="B489" s="1197"/>
      <c r="C489" s="936"/>
      <c r="D489" s="936" t="s">
        <v>2532</v>
      </c>
      <c r="E489" s="937">
        <v>9173225</v>
      </c>
    </row>
    <row r="490" spans="2:5" ht="24" customHeight="1" x14ac:dyDescent="0.15">
      <c r="B490" s="1200"/>
      <c r="C490" s="947"/>
      <c r="D490" s="947" t="s">
        <v>2533</v>
      </c>
      <c r="E490" s="948">
        <f>E487+E488</f>
        <v>9173225</v>
      </c>
    </row>
    <row r="492" spans="2:5" ht="24" customHeight="1" x14ac:dyDescent="0.15">
      <c r="B492" t="s">
        <v>3200</v>
      </c>
      <c r="C492" s="546" t="s">
        <v>402</v>
      </c>
      <c r="D492" s="546" t="s">
        <v>3199</v>
      </c>
      <c r="E492" s="546" t="s">
        <v>3198</v>
      </c>
    </row>
    <row r="493" spans="2:5" ht="24" customHeight="1" x14ac:dyDescent="0.15">
      <c r="B493" s="1197" t="s">
        <v>3201</v>
      </c>
      <c r="C493" s="936">
        <v>10000</v>
      </c>
      <c r="D493" s="936">
        <f>D448-D462</f>
        <v>40000</v>
      </c>
      <c r="E493" s="937">
        <f>C493+D493</f>
        <v>50000</v>
      </c>
    </row>
    <row r="494" spans="2:5" ht="24" customHeight="1" x14ac:dyDescent="0.15">
      <c r="B494" s="1197" t="s">
        <v>3202</v>
      </c>
      <c r="C494" s="936">
        <v>0</v>
      </c>
      <c r="D494" s="936">
        <f>C463-D451</f>
        <v>0</v>
      </c>
      <c r="E494" s="937">
        <f>C494+D494</f>
        <v>0</v>
      </c>
    </row>
    <row r="498" spans="2:5" ht="24" customHeight="1" x14ac:dyDescent="0.15">
      <c r="B498" s="410" t="s">
        <v>3661</v>
      </c>
    </row>
    <row r="499" spans="2:5" ht="24" customHeight="1" x14ac:dyDescent="0.15">
      <c r="B499" s="415">
        <v>44666</v>
      </c>
      <c r="C499" s="417" t="s">
        <v>1510</v>
      </c>
      <c r="D499" s="1264">
        <v>44995</v>
      </c>
    </row>
    <row r="500" spans="2:5" ht="24" customHeight="1" x14ac:dyDescent="0.15">
      <c r="B500" s="1517" t="s">
        <v>2578</v>
      </c>
      <c r="C500" s="1519" t="s">
        <v>382</v>
      </c>
      <c r="D500" s="1519" t="s">
        <v>383</v>
      </c>
      <c r="E500" s="1521" t="s">
        <v>384</v>
      </c>
    </row>
    <row r="501" spans="2:5" ht="24" customHeight="1" x14ac:dyDescent="0.15">
      <c r="B501" s="1518"/>
      <c r="C501" s="1520"/>
      <c r="D501" s="1520"/>
      <c r="E501" s="1522"/>
    </row>
    <row r="502" spans="2:5" ht="24" customHeight="1" x14ac:dyDescent="0.15">
      <c r="B502" s="71" t="s">
        <v>2504</v>
      </c>
      <c r="C502" s="706">
        <v>36000</v>
      </c>
      <c r="D502" s="706">
        <v>502000</v>
      </c>
      <c r="E502" s="70">
        <f>SUM(C502:D502)</f>
        <v>538000</v>
      </c>
    </row>
    <row r="503" spans="2:5" ht="24" customHeight="1" x14ac:dyDescent="0.15">
      <c r="B503" s="81" t="s">
        <v>2505</v>
      </c>
      <c r="C503" s="707"/>
      <c r="D503" s="707"/>
      <c r="E503" s="75">
        <f t="shared" ref="E503:E510" si="22">SUM(C503:D503)</f>
        <v>0</v>
      </c>
    </row>
    <row r="504" spans="2:5" ht="24" customHeight="1" x14ac:dyDescent="0.15">
      <c r="B504" s="81" t="s">
        <v>2506</v>
      </c>
      <c r="C504" s="707">
        <v>165000</v>
      </c>
      <c r="D504" s="707">
        <v>655000</v>
      </c>
      <c r="E504" s="75">
        <f t="shared" si="22"/>
        <v>820000</v>
      </c>
    </row>
    <row r="505" spans="2:5" ht="24" customHeight="1" x14ac:dyDescent="0.15">
      <c r="B505" s="81" t="s">
        <v>2507</v>
      </c>
      <c r="C505" s="707"/>
      <c r="D505" s="707">
        <v>94</v>
      </c>
      <c r="E505" s="75">
        <f t="shared" si="22"/>
        <v>94</v>
      </c>
    </row>
    <row r="506" spans="2:5" ht="24" customHeight="1" x14ac:dyDescent="0.15">
      <c r="B506" s="81" t="s">
        <v>3181</v>
      </c>
      <c r="C506" s="707"/>
      <c r="D506" s="707">
        <v>150000</v>
      </c>
      <c r="E506" s="75">
        <f t="shared" si="22"/>
        <v>150000</v>
      </c>
    </row>
    <row r="507" spans="2:5" ht="24" customHeight="1" x14ac:dyDescent="0.15">
      <c r="B507" s="81" t="s">
        <v>2509</v>
      </c>
      <c r="C507" s="707"/>
      <c r="D507" s="707">
        <v>660000</v>
      </c>
      <c r="E507" s="75">
        <f t="shared" si="22"/>
        <v>660000</v>
      </c>
    </row>
    <row r="508" spans="2:5" ht="24" customHeight="1" x14ac:dyDescent="0.15">
      <c r="B508" s="81" t="s">
        <v>2525</v>
      </c>
      <c r="C508" s="707"/>
      <c r="D508" s="707"/>
      <c r="E508" s="75">
        <f t="shared" si="22"/>
        <v>0</v>
      </c>
    </row>
    <row r="509" spans="2:5" ht="24" customHeight="1" x14ac:dyDescent="0.15">
      <c r="B509" s="81" t="s">
        <v>2528</v>
      </c>
      <c r="C509" s="707"/>
      <c r="D509" s="707"/>
      <c r="E509" s="75">
        <f t="shared" si="22"/>
        <v>0</v>
      </c>
    </row>
    <row r="510" spans="2:5" ht="24" customHeight="1" x14ac:dyDescent="0.15">
      <c r="B510" s="81" t="s">
        <v>2510</v>
      </c>
      <c r="C510" s="707"/>
      <c r="D510" s="707"/>
      <c r="E510" s="75">
        <f t="shared" si="22"/>
        <v>0</v>
      </c>
    </row>
    <row r="511" spans="2:5" ht="24" customHeight="1" x14ac:dyDescent="0.15">
      <c r="B511" s="89"/>
      <c r="C511" s="708"/>
      <c r="D511" s="708"/>
      <c r="E511" s="85"/>
    </row>
    <row r="512" spans="2:5" ht="24" customHeight="1" x14ac:dyDescent="0.15">
      <c r="B512" s="1197" t="s">
        <v>394</v>
      </c>
      <c r="C512" s="1198"/>
      <c r="D512" s="1198"/>
      <c r="E512" s="1199">
        <f>SUM(E502:E511)</f>
        <v>2168094</v>
      </c>
    </row>
    <row r="513" spans="2:5" ht="24" customHeight="1" x14ac:dyDescent="0.15">
      <c r="B513" s="1517" t="s">
        <v>2579</v>
      </c>
      <c r="C513" s="1523" t="s">
        <v>2529</v>
      </c>
      <c r="D513" s="1519"/>
      <c r="E513" s="1521" t="s">
        <v>384</v>
      </c>
    </row>
    <row r="514" spans="2:5" ht="24" customHeight="1" x14ac:dyDescent="0.15">
      <c r="B514" s="1518"/>
      <c r="C514" s="1524"/>
      <c r="D514" s="1520"/>
      <c r="E514" s="1522"/>
    </row>
    <row r="515" spans="2:5" ht="24" customHeight="1" x14ac:dyDescent="0.15">
      <c r="B515" s="71" t="s">
        <v>2511</v>
      </c>
      <c r="C515" s="706"/>
      <c r="D515" s="706">
        <v>228158</v>
      </c>
      <c r="E515" s="70">
        <f>SUM(C515:D515)</f>
        <v>228158</v>
      </c>
    </row>
    <row r="516" spans="2:5" ht="24" customHeight="1" x14ac:dyDescent="0.15">
      <c r="B516" s="775" t="s">
        <v>2526</v>
      </c>
      <c r="C516" s="776"/>
      <c r="D516" s="776"/>
      <c r="E516" s="75">
        <f t="shared" ref="E516:E521" si="23">SUM(C516:D516)</f>
        <v>0</v>
      </c>
    </row>
    <row r="517" spans="2:5" ht="24" customHeight="1" x14ac:dyDescent="0.15">
      <c r="B517" s="81" t="s">
        <v>2512</v>
      </c>
      <c r="C517" s="707"/>
      <c r="D517" s="707">
        <v>250000</v>
      </c>
      <c r="E517" s="75">
        <f t="shared" si="23"/>
        <v>250000</v>
      </c>
    </row>
    <row r="518" spans="2:5" ht="24" customHeight="1" x14ac:dyDescent="0.15">
      <c r="B518" s="81" t="s">
        <v>2513</v>
      </c>
      <c r="C518" s="707"/>
      <c r="D518" s="707">
        <v>4125</v>
      </c>
      <c r="E518" s="75">
        <f t="shared" si="23"/>
        <v>4125</v>
      </c>
    </row>
    <row r="519" spans="2:5" ht="24" customHeight="1" x14ac:dyDescent="0.15">
      <c r="B519" s="81" t="s">
        <v>2527</v>
      </c>
      <c r="C519" s="707"/>
      <c r="D519" s="707"/>
      <c r="E519" s="75">
        <f t="shared" si="23"/>
        <v>0</v>
      </c>
    </row>
    <row r="520" spans="2:5" ht="24" customHeight="1" x14ac:dyDescent="0.15">
      <c r="B520" s="81" t="s">
        <v>3180</v>
      </c>
      <c r="C520" s="707"/>
      <c r="D520" s="707">
        <v>150000</v>
      </c>
      <c r="E520" s="75">
        <f t="shared" si="23"/>
        <v>150000</v>
      </c>
    </row>
    <row r="521" spans="2:5" ht="24" customHeight="1" x14ac:dyDescent="0.15">
      <c r="B521" s="81" t="s">
        <v>2515</v>
      </c>
      <c r="C521" s="707"/>
      <c r="D521" s="707">
        <v>720000</v>
      </c>
      <c r="E521" s="75">
        <f t="shared" si="23"/>
        <v>720000</v>
      </c>
    </row>
    <row r="522" spans="2:5" ht="24" customHeight="1" x14ac:dyDescent="0.15">
      <c r="B522" s="81" t="s">
        <v>2514</v>
      </c>
      <c r="C522" s="707"/>
      <c r="D522" s="707"/>
      <c r="E522" s="75">
        <f>SUM(C522:D522)</f>
        <v>0</v>
      </c>
    </row>
    <row r="523" spans="2:5" ht="24" customHeight="1" x14ac:dyDescent="0.15">
      <c r="B523" s="89" t="s">
        <v>3179</v>
      </c>
      <c r="C523" s="708"/>
      <c r="D523" s="708"/>
      <c r="E523" s="75">
        <f>SUM(C523:D523)</f>
        <v>0</v>
      </c>
    </row>
    <row r="524" spans="2:5" ht="24" customHeight="1" x14ac:dyDescent="0.15">
      <c r="B524" s="1197" t="s">
        <v>394</v>
      </c>
      <c r="C524" s="1198"/>
      <c r="D524" s="1198"/>
      <c r="E524" s="70">
        <f t="shared" ref="E524:E527" si="24">SUM(C524:D524)</f>
        <v>0</v>
      </c>
    </row>
    <row r="525" spans="2:5" ht="24" customHeight="1" x14ac:dyDescent="0.15">
      <c r="B525" s="1200" t="s">
        <v>2518</v>
      </c>
      <c r="C525" s="1201"/>
      <c r="D525" s="1201"/>
      <c r="E525" s="70">
        <f t="shared" si="24"/>
        <v>0</v>
      </c>
    </row>
    <row r="526" spans="2:5" ht="24" customHeight="1" x14ac:dyDescent="0.15">
      <c r="B526" s="1197" t="s">
        <v>402</v>
      </c>
      <c r="C526" s="1198"/>
      <c r="D526" s="1198"/>
      <c r="E526" s="70">
        <f t="shared" si="24"/>
        <v>0</v>
      </c>
    </row>
    <row r="527" spans="2:5" ht="24" customHeight="1" x14ac:dyDescent="0.15">
      <c r="B527" s="1197" t="s">
        <v>1862</v>
      </c>
      <c r="C527" s="1198"/>
      <c r="D527" s="1198"/>
      <c r="E527" s="70">
        <f t="shared" si="24"/>
        <v>0</v>
      </c>
    </row>
    <row r="528" spans="2:5" ht="24" customHeight="1" x14ac:dyDescent="0.15">
      <c r="B528" s="1197" t="s">
        <v>394</v>
      </c>
      <c r="C528" s="936"/>
      <c r="D528" s="1202"/>
      <c r="E528" s="1199">
        <f>SUM(E515:E523)</f>
        <v>1352283</v>
      </c>
    </row>
    <row r="529" spans="2:5" ht="24" customHeight="1" x14ac:dyDescent="0.15">
      <c r="B529" s="1203"/>
      <c r="C529" s="1198"/>
      <c r="D529" s="1198"/>
      <c r="E529" s="1198"/>
    </row>
    <row r="530" spans="2:5" ht="24" customHeight="1" x14ac:dyDescent="0.15">
      <c r="B530" s="1200" t="s">
        <v>2534</v>
      </c>
      <c r="C530" s="1201"/>
      <c r="D530" s="1201"/>
      <c r="E530" s="1204"/>
    </row>
    <row r="531" spans="2:5" ht="24" customHeight="1" x14ac:dyDescent="0.15">
      <c r="B531" s="770" t="s">
        <v>2517</v>
      </c>
      <c r="C531" s="706"/>
      <c r="D531" s="72"/>
      <c r="E531" s="70">
        <v>120000</v>
      </c>
    </row>
    <row r="532" spans="2:5" ht="24" customHeight="1" x14ac:dyDescent="0.15">
      <c r="B532" s="772" t="s">
        <v>2519</v>
      </c>
      <c r="C532" s="707"/>
      <c r="D532" s="82"/>
      <c r="E532" s="75">
        <f>SUM(D507)</f>
        <v>660000</v>
      </c>
    </row>
    <row r="533" spans="2:5" ht="24" customHeight="1" x14ac:dyDescent="0.15">
      <c r="B533" s="83" t="s">
        <v>2520</v>
      </c>
      <c r="C533" s="708"/>
      <c r="D533" s="84"/>
      <c r="E533" s="85">
        <f>SUM(D521)</f>
        <v>720000</v>
      </c>
    </row>
    <row r="534" spans="2:5" ht="24" customHeight="1" x14ac:dyDescent="0.15">
      <c r="B534" s="1197" t="s">
        <v>1504</v>
      </c>
      <c r="C534" s="936"/>
      <c r="D534" s="1198"/>
      <c r="E534" s="937">
        <f>E531+E532-E533</f>
        <v>60000</v>
      </c>
    </row>
    <row r="536" spans="2:5" ht="24" customHeight="1" x14ac:dyDescent="0.15">
      <c r="B536" s="1200" t="s">
        <v>2567</v>
      </c>
      <c r="C536" s="1201"/>
      <c r="D536" s="1205" t="s">
        <v>2565</v>
      </c>
      <c r="E536" s="1206" t="s">
        <v>2566</v>
      </c>
    </row>
    <row r="537" spans="2:5" ht="24" customHeight="1" x14ac:dyDescent="0.15">
      <c r="B537" s="770" t="s">
        <v>2587</v>
      </c>
      <c r="C537" s="706"/>
      <c r="D537" s="706"/>
      <c r="E537" s="70">
        <f>E502+E503+E504+E505</f>
        <v>1358094</v>
      </c>
    </row>
    <row r="538" spans="2:5" ht="24" customHeight="1" x14ac:dyDescent="0.15">
      <c r="B538" s="772" t="s">
        <v>2586</v>
      </c>
      <c r="C538" s="707"/>
      <c r="D538" s="944">
        <f>E515+E518+E517</f>
        <v>482283</v>
      </c>
      <c r="E538" s="75"/>
    </row>
    <row r="539" spans="2:5" ht="24" customHeight="1" x14ac:dyDescent="0.15">
      <c r="B539" s="782" t="s">
        <v>2585</v>
      </c>
      <c r="C539" s="776"/>
      <c r="D539" s="938">
        <f>E516+E519</f>
        <v>0</v>
      </c>
      <c r="E539" s="939"/>
    </row>
    <row r="540" spans="2:5" ht="24" customHeight="1" thickBot="1" x14ac:dyDescent="0.2">
      <c r="B540" s="786" t="s">
        <v>2584</v>
      </c>
      <c r="C540" s="940"/>
      <c r="D540" s="940"/>
      <c r="E540" s="941">
        <f>E509+E508</f>
        <v>0</v>
      </c>
    </row>
    <row r="541" spans="2:5" ht="24" customHeight="1" x14ac:dyDescent="0.15">
      <c r="B541" s="782" t="s">
        <v>2583</v>
      </c>
      <c r="C541" s="942"/>
      <c r="D541" s="942"/>
      <c r="E541" s="943">
        <f>E506+E507</f>
        <v>810000</v>
      </c>
    </row>
    <row r="542" spans="2:5" ht="24" customHeight="1" x14ac:dyDescent="0.15">
      <c r="B542" s="772" t="s">
        <v>2582</v>
      </c>
      <c r="C542" s="707"/>
      <c r="D542" s="944">
        <f>E520+E521</f>
        <v>870000</v>
      </c>
      <c r="E542" s="75"/>
    </row>
    <row r="543" spans="2:5" ht="24" customHeight="1" x14ac:dyDescent="0.15">
      <c r="B543" s="772" t="s">
        <v>2422</v>
      </c>
      <c r="C543" s="707"/>
      <c r="D543" s="707">
        <f>E522</f>
        <v>0</v>
      </c>
      <c r="E543" s="945"/>
    </row>
    <row r="544" spans="2:5" ht="24" customHeight="1" x14ac:dyDescent="0.15">
      <c r="B544" s="772" t="s">
        <v>2421</v>
      </c>
      <c r="C544" s="707"/>
      <c r="D544" s="946"/>
      <c r="E544" s="945">
        <f>D510</f>
        <v>0</v>
      </c>
    </row>
    <row r="545" spans="2:5" ht="24" customHeight="1" thickBot="1" x14ac:dyDescent="0.2">
      <c r="B545" s="786" t="s">
        <v>3179</v>
      </c>
      <c r="C545" s="940">
        <f>C523</f>
        <v>0</v>
      </c>
      <c r="D545" s="940"/>
      <c r="E545" s="941"/>
    </row>
    <row r="546" spans="2:5" ht="24" customHeight="1" x14ac:dyDescent="0.15">
      <c r="B546" s="782" t="s">
        <v>380</v>
      </c>
      <c r="C546" s="942"/>
      <c r="D546" s="942"/>
      <c r="E546" s="943">
        <f>E537+E540+E541+E544-D538-D539-D542-D543-C545</f>
        <v>815811</v>
      </c>
    </row>
    <row r="547" spans="2:5" ht="24" customHeight="1" x14ac:dyDescent="0.15">
      <c r="B547" s="1197"/>
      <c r="C547" s="936"/>
      <c r="D547" s="936" t="s">
        <v>2531</v>
      </c>
      <c r="E547" s="937">
        <v>9173225</v>
      </c>
    </row>
    <row r="548" spans="2:5" ht="24" customHeight="1" x14ac:dyDescent="0.15">
      <c r="B548" s="1197"/>
      <c r="C548" s="936"/>
      <c r="D548" s="936" t="s">
        <v>2532</v>
      </c>
      <c r="E548" s="937">
        <v>9989036</v>
      </c>
    </row>
    <row r="549" spans="2:5" ht="24" customHeight="1" x14ac:dyDescent="0.15">
      <c r="B549" s="1200"/>
      <c r="C549" s="947"/>
      <c r="D549" s="947" t="s">
        <v>2533</v>
      </c>
      <c r="E549" s="948">
        <f>E546+E547</f>
        <v>9989036</v>
      </c>
    </row>
    <row r="551" spans="2:5" ht="24" customHeight="1" x14ac:dyDescent="0.15">
      <c r="B551" t="s">
        <v>3200</v>
      </c>
      <c r="C551" s="546" t="s">
        <v>402</v>
      </c>
      <c r="D551" s="546" t="s">
        <v>3199</v>
      </c>
      <c r="E551" s="546" t="s">
        <v>3198</v>
      </c>
    </row>
    <row r="552" spans="2:5" ht="24" customHeight="1" x14ac:dyDescent="0.15">
      <c r="B552" s="1197" t="s">
        <v>3201</v>
      </c>
      <c r="C552" s="936">
        <v>60000</v>
      </c>
      <c r="D552" s="936">
        <f>D507-D521</f>
        <v>-60000</v>
      </c>
      <c r="E552" s="937">
        <f>C552+D552</f>
        <v>0</v>
      </c>
    </row>
    <row r="553" spans="2:5" ht="24" customHeight="1" x14ac:dyDescent="0.15">
      <c r="B553" s="1197" t="s">
        <v>3202</v>
      </c>
      <c r="C553" s="936">
        <v>0</v>
      </c>
      <c r="D553" s="936">
        <f>C522-D510</f>
        <v>0</v>
      </c>
      <c r="E553" s="937">
        <f>C553+D553</f>
        <v>0</v>
      </c>
    </row>
    <row r="556" spans="2:5" ht="24" customHeight="1" x14ac:dyDescent="0.15">
      <c r="B556" s="410" t="s">
        <v>3664</v>
      </c>
    </row>
    <row r="557" spans="2:5" ht="24" customHeight="1" x14ac:dyDescent="0.15">
      <c r="B557" s="415">
        <v>45033</v>
      </c>
      <c r="C557" s="417" t="s">
        <v>1510</v>
      </c>
      <c r="D557" s="416">
        <v>45376</v>
      </c>
      <c r="E557" s="62"/>
    </row>
    <row r="558" spans="2:5" ht="24" customHeight="1" x14ac:dyDescent="0.15">
      <c r="B558" s="1481" t="s">
        <v>2578</v>
      </c>
      <c r="C558" s="1484" t="s">
        <v>382</v>
      </c>
      <c r="D558" s="1484" t="s">
        <v>383</v>
      </c>
      <c r="E558" s="1486" t="s">
        <v>384</v>
      </c>
    </row>
    <row r="559" spans="2:5" ht="24" customHeight="1" x14ac:dyDescent="0.15">
      <c r="B559" s="1482"/>
      <c r="C559" s="1485"/>
      <c r="D559" s="1485"/>
      <c r="E559" s="1487"/>
    </row>
    <row r="560" spans="2:5" ht="24" customHeight="1" x14ac:dyDescent="0.15">
      <c r="B560" s="71" t="s">
        <v>2504</v>
      </c>
      <c r="C560" s="706"/>
      <c r="D560" s="706">
        <v>661800</v>
      </c>
      <c r="E560" s="70">
        <f>SUM(C560:D560)</f>
        <v>661800</v>
      </c>
    </row>
    <row r="561" spans="2:5" ht="24" customHeight="1" x14ac:dyDescent="0.15">
      <c r="B561" s="81" t="s">
        <v>2505</v>
      </c>
      <c r="C561" s="707"/>
      <c r="D561" s="707"/>
      <c r="E561" s="75">
        <f t="shared" ref="E561:E568" si="25">SUM(C561:D561)</f>
        <v>0</v>
      </c>
    </row>
    <row r="562" spans="2:5" ht="24" customHeight="1" x14ac:dyDescent="0.15">
      <c r="B562" s="81" t="s">
        <v>2506</v>
      </c>
      <c r="C562" s="707">
        <v>90000</v>
      </c>
      <c r="D562" s="707">
        <v>750000</v>
      </c>
      <c r="E562" s="75">
        <f t="shared" si="25"/>
        <v>840000</v>
      </c>
    </row>
    <row r="563" spans="2:5" ht="24" customHeight="1" x14ac:dyDescent="0.15">
      <c r="B563" s="81" t="s">
        <v>2507</v>
      </c>
      <c r="C563" s="707"/>
      <c r="D563" s="707">
        <v>99</v>
      </c>
      <c r="E563" s="75">
        <f t="shared" si="25"/>
        <v>99</v>
      </c>
    </row>
    <row r="564" spans="2:5" ht="24" customHeight="1" x14ac:dyDescent="0.15">
      <c r="B564" s="81" t="s">
        <v>3181</v>
      </c>
      <c r="C564" s="707"/>
      <c r="D564" s="707">
        <v>35000</v>
      </c>
      <c r="E564" s="75">
        <f t="shared" si="25"/>
        <v>35000</v>
      </c>
    </row>
    <row r="565" spans="2:5" ht="24" customHeight="1" x14ac:dyDescent="0.15">
      <c r="B565" s="81" t="s">
        <v>2509</v>
      </c>
      <c r="C565" s="707"/>
      <c r="D565" s="707">
        <v>800000</v>
      </c>
      <c r="E565" s="75">
        <f t="shared" si="25"/>
        <v>800000</v>
      </c>
    </row>
    <row r="566" spans="2:5" ht="24" customHeight="1" x14ac:dyDescent="0.15">
      <c r="B566" s="81" t="s">
        <v>2525</v>
      </c>
      <c r="C566" s="707"/>
      <c r="D566" s="707"/>
      <c r="E566" s="75">
        <f t="shared" si="25"/>
        <v>0</v>
      </c>
    </row>
    <row r="567" spans="2:5" ht="24" customHeight="1" x14ac:dyDescent="0.15">
      <c r="B567" s="81" t="s">
        <v>2528</v>
      </c>
      <c r="C567" s="707"/>
      <c r="D567" s="707"/>
      <c r="E567" s="75">
        <f t="shared" si="25"/>
        <v>0</v>
      </c>
    </row>
    <row r="568" spans="2:5" ht="24" customHeight="1" x14ac:dyDescent="0.15">
      <c r="B568" s="81" t="s">
        <v>2510</v>
      </c>
      <c r="C568" s="707"/>
      <c r="D568" s="707"/>
      <c r="E568" s="75">
        <f t="shared" si="25"/>
        <v>0</v>
      </c>
    </row>
    <row r="569" spans="2:5" ht="24" customHeight="1" x14ac:dyDescent="0.15">
      <c r="B569" s="89" t="s">
        <v>3645</v>
      </c>
      <c r="C569" s="708"/>
      <c r="D569" s="708"/>
      <c r="E569" s="85">
        <v>34451</v>
      </c>
    </row>
    <row r="570" spans="2:5" ht="24" customHeight="1" x14ac:dyDescent="0.15">
      <c r="B570" s="86" t="s">
        <v>394</v>
      </c>
      <c r="C570" s="87"/>
      <c r="D570" s="87"/>
      <c r="E570" s="88">
        <f>SUM(E560:E569)</f>
        <v>2371350</v>
      </c>
    </row>
    <row r="571" spans="2:5" ht="24" customHeight="1" x14ac:dyDescent="0.15">
      <c r="B571" s="1481" t="s">
        <v>2579</v>
      </c>
      <c r="C571" s="1488" t="s">
        <v>2529</v>
      </c>
      <c r="D571" s="1484"/>
      <c r="E571" s="1486" t="s">
        <v>384</v>
      </c>
    </row>
    <row r="572" spans="2:5" ht="24" customHeight="1" x14ac:dyDescent="0.15">
      <c r="B572" s="1482"/>
      <c r="C572" s="1489"/>
      <c r="D572" s="1485"/>
      <c r="E572" s="1487"/>
    </row>
    <row r="573" spans="2:5" ht="24" customHeight="1" x14ac:dyDescent="0.15">
      <c r="B573" s="71" t="s">
        <v>2511</v>
      </c>
      <c r="C573" s="706"/>
      <c r="D573" s="706">
        <v>1389030</v>
      </c>
      <c r="E573" s="70">
        <f>SUM(C573:D573)</f>
        <v>1389030</v>
      </c>
    </row>
    <row r="574" spans="2:5" ht="24" customHeight="1" x14ac:dyDescent="0.15">
      <c r="B574" s="775" t="s">
        <v>2526</v>
      </c>
      <c r="C574" s="776"/>
      <c r="D574" s="776"/>
      <c r="E574" s="75">
        <f t="shared" ref="E574:E585" si="26">SUM(C574:D574)</f>
        <v>0</v>
      </c>
    </row>
    <row r="575" spans="2:5" ht="24" customHeight="1" x14ac:dyDescent="0.15">
      <c r="B575" s="81" t="s">
        <v>2512</v>
      </c>
      <c r="C575" s="707"/>
      <c r="D575" s="707">
        <v>450000</v>
      </c>
      <c r="E575" s="75">
        <f t="shared" si="26"/>
        <v>450000</v>
      </c>
    </row>
    <row r="576" spans="2:5" ht="24" customHeight="1" x14ac:dyDescent="0.15">
      <c r="B576" s="81" t="s">
        <v>2513</v>
      </c>
      <c r="C576" s="707"/>
      <c r="D576" s="707">
        <v>2860</v>
      </c>
      <c r="E576" s="75">
        <f t="shared" si="26"/>
        <v>2860</v>
      </c>
    </row>
    <row r="577" spans="2:5" ht="24" customHeight="1" x14ac:dyDescent="0.15">
      <c r="B577" s="81" t="s">
        <v>2527</v>
      </c>
      <c r="C577" s="707"/>
      <c r="D577" s="707"/>
      <c r="E577" s="75">
        <f t="shared" si="26"/>
        <v>0</v>
      </c>
    </row>
    <row r="578" spans="2:5" ht="24" customHeight="1" x14ac:dyDescent="0.15">
      <c r="B578" s="81" t="s">
        <v>3180</v>
      </c>
      <c r="C578" s="707"/>
      <c r="D578" s="707">
        <v>30000</v>
      </c>
      <c r="E578" s="75">
        <f t="shared" si="26"/>
        <v>30000</v>
      </c>
    </row>
    <row r="579" spans="2:5" ht="24" customHeight="1" x14ac:dyDescent="0.15">
      <c r="B579" s="81" t="s">
        <v>2515</v>
      </c>
      <c r="C579" s="707"/>
      <c r="D579" s="707">
        <v>800000</v>
      </c>
      <c r="E579" s="75">
        <f t="shared" si="26"/>
        <v>800000</v>
      </c>
    </row>
    <row r="580" spans="2:5" ht="24" customHeight="1" x14ac:dyDescent="0.15">
      <c r="B580" s="81" t="s">
        <v>2514</v>
      </c>
      <c r="C580" s="707"/>
      <c r="D580" s="707"/>
      <c r="E580" s="75">
        <f>SUM(C580:D580)</f>
        <v>0</v>
      </c>
    </row>
    <row r="581" spans="2:5" ht="24" customHeight="1" x14ac:dyDescent="0.15">
      <c r="B581" s="89" t="s">
        <v>3179</v>
      </c>
      <c r="C581" s="708"/>
      <c r="D581" s="708"/>
      <c r="E581" s="75">
        <f>SUM(C581:D581)</f>
        <v>0</v>
      </c>
    </row>
    <row r="582" spans="2:5" ht="24" customHeight="1" x14ac:dyDescent="0.15">
      <c r="B582" s="86" t="s">
        <v>394</v>
      </c>
      <c r="C582" s="87"/>
      <c r="D582" s="87"/>
      <c r="E582" s="70">
        <f t="shared" si="26"/>
        <v>0</v>
      </c>
    </row>
    <row r="583" spans="2:5" ht="24" customHeight="1" x14ac:dyDescent="0.15">
      <c r="B583" s="767" t="s">
        <v>2518</v>
      </c>
      <c r="C583" s="768"/>
      <c r="D583" s="768"/>
      <c r="E583" s="70">
        <f t="shared" si="26"/>
        <v>0</v>
      </c>
    </row>
    <row r="584" spans="2:5" ht="24" customHeight="1" x14ac:dyDescent="0.15">
      <c r="B584" s="86" t="s">
        <v>402</v>
      </c>
      <c r="C584" s="87"/>
      <c r="D584" s="87"/>
      <c r="E584" s="70">
        <f t="shared" si="26"/>
        <v>0</v>
      </c>
    </row>
    <row r="585" spans="2:5" ht="24" customHeight="1" x14ac:dyDescent="0.15">
      <c r="B585" s="86" t="s">
        <v>1862</v>
      </c>
      <c r="C585" s="87"/>
      <c r="D585" s="87"/>
      <c r="E585" s="70">
        <f t="shared" si="26"/>
        <v>0</v>
      </c>
    </row>
    <row r="586" spans="2:5" ht="24" customHeight="1" x14ac:dyDescent="0.15">
      <c r="B586" s="86" t="s">
        <v>394</v>
      </c>
      <c r="C586" s="936"/>
      <c r="D586" s="935"/>
      <c r="E586" s="88">
        <f>SUM(E573:E581)</f>
        <v>2671890</v>
      </c>
    </row>
    <row r="587" spans="2:5" ht="24" customHeight="1" x14ac:dyDescent="0.15">
      <c r="B587" s="92"/>
      <c r="C587" s="87"/>
      <c r="D587" s="87"/>
      <c r="E587" s="87"/>
    </row>
    <row r="588" spans="2:5" ht="24" customHeight="1" x14ac:dyDescent="0.15">
      <c r="B588" s="767" t="s">
        <v>2534</v>
      </c>
      <c r="C588" s="768"/>
      <c r="D588" s="768"/>
      <c r="E588" s="769"/>
    </row>
    <row r="589" spans="2:5" ht="24" customHeight="1" x14ac:dyDescent="0.15">
      <c r="B589" s="770" t="s">
        <v>2517</v>
      </c>
      <c r="C589" s="706"/>
      <c r="D589" s="72"/>
      <c r="E589" s="70">
        <v>120000</v>
      </c>
    </row>
    <row r="590" spans="2:5" ht="24" customHeight="1" x14ac:dyDescent="0.15">
      <c r="B590" s="772" t="s">
        <v>2519</v>
      </c>
      <c r="C590" s="707"/>
      <c r="D590" s="82"/>
      <c r="E590" s="75">
        <f>SUM(D565)</f>
        <v>800000</v>
      </c>
    </row>
    <row r="591" spans="2:5" ht="24" customHeight="1" x14ac:dyDescent="0.15">
      <c r="B591" s="83" t="s">
        <v>2520</v>
      </c>
      <c r="C591" s="708"/>
      <c r="D591" s="84"/>
      <c r="E591" s="85">
        <f>SUM(D579)</f>
        <v>800000</v>
      </c>
    </row>
    <row r="592" spans="2:5" ht="24" customHeight="1" x14ac:dyDescent="0.15">
      <c r="B592" s="86" t="s">
        <v>1504</v>
      </c>
      <c r="C592" s="936"/>
      <c r="D592" s="87"/>
      <c r="E592" s="937">
        <f>E589+E590-E591</f>
        <v>120000</v>
      </c>
    </row>
    <row r="594" spans="2:5" ht="24" customHeight="1" x14ac:dyDescent="0.15">
      <c r="B594" s="767" t="s">
        <v>2567</v>
      </c>
      <c r="C594" s="768"/>
      <c r="D594" s="806" t="s">
        <v>2565</v>
      </c>
      <c r="E594" s="807" t="s">
        <v>2566</v>
      </c>
    </row>
    <row r="595" spans="2:5" ht="24" customHeight="1" x14ac:dyDescent="0.15">
      <c r="B595" s="770" t="s">
        <v>2587</v>
      </c>
      <c r="C595" s="706"/>
      <c r="D595" s="706"/>
      <c r="E595" s="70">
        <v>1536350</v>
      </c>
    </row>
    <row r="596" spans="2:5" ht="24" customHeight="1" x14ac:dyDescent="0.15">
      <c r="B596" s="772" t="s">
        <v>2586</v>
      </c>
      <c r="C596" s="707"/>
      <c r="D596" s="944">
        <f>E573+E576+E575</f>
        <v>1841890</v>
      </c>
      <c r="E596" s="75"/>
    </row>
    <row r="597" spans="2:5" ht="24" customHeight="1" x14ac:dyDescent="0.15">
      <c r="B597" s="782" t="s">
        <v>2585</v>
      </c>
      <c r="C597" s="776"/>
      <c r="D597" s="938">
        <f>E574+E577</f>
        <v>0</v>
      </c>
      <c r="E597" s="939"/>
    </row>
    <row r="598" spans="2:5" ht="24" customHeight="1" thickBot="1" x14ac:dyDescent="0.2">
      <c r="B598" s="786" t="s">
        <v>2584</v>
      </c>
      <c r="C598" s="940"/>
      <c r="D598" s="940"/>
      <c r="E598" s="941">
        <f>E567+E566</f>
        <v>0</v>
      </c>
    </row>
    <row r="599" spans="2:5" ht="24" customHeight="1" x14ac:dyDescent="0.15">
      <c r="B599" s="782" t="s">
        <v>2583</v>
      </c>
      <c r="C599" s="942"/>
      <c r="D599" s="942"/>
      <c r="E599" s="943">
        <f>E564+E565</f>
        <v>835000</v>
      </c>
    </row>
    <row r="600" spans="2:5" ht="24" customHeight="1" x14ac:dyDescent="0.15">
      <c r="B600" s="772" t="s">
        <v>2582</v>
      </c>
      <c r="C600" s="707"/>
      <c r="D600" s="944">
        <f>E578+E579</f>
        <v>830000</v>
      </c>
      <c r="E600" s="75"/>
    </row>
    <row r="601" spans="2:5" ht="24" customHeight="1" x14ac:dyDescent="0.15">
      <c r="B601" s="772" t="s">
        <v>2422</v>
      </c>
      <c r="C601" s="707"/>
      <c r="D601" s="707">
        <f>E580</f>
        <v>0</v>
      </c>
      <c r="E601" s="945"/>
    </row>
    <row r="602" spans="2:5" ht="24" customHeight="1" x14ac:dyDescent="0.15">
      <c r="B602" s="772" t="s">
        <v>2421</v>
      </c>
      <c r="C602" s="707"/>
      <c r="D602" s="946"/>
      <c r="E602" s="945">
        <f>D568</f>
        <v>0</v>
      </c>
    </row>
    <row r="603" spans="2:5" ht="24" customHeight="1" thickBot="1" x14ac:dyDescent="0.2">
      <c r="B603" s="786" t="s">
        <v>3179</v>
      </c>
      <c r="C603" s="940">
        <f>C581</f>
        <v>0</v>
      </c>
      <c r="D603" s="940"/>
      <c r="E603" s="941"/>
    </row>
    <row r="604" spans="2:5" ht="24" customHeight="1" x14ac:dyDescent="0.15">
      <c r="B604" s="782" t="s">
        <v>380</v>
      </c>
      <c r="C604" s="942"/>
      <c r="D604" s="942"/>
      <c r="E604" s="943">
        <f>E595+E598+E599+E602-D596-D597-D600-D601-C603</f>
        <v>-300540</v>
      </c>
    </row>
    <row r="605" spans="2:5" ht="24" customHeight="1" x14ac:dyDescent="0.15">
      <c r="B605" s="86"/>
      <c r="C605" s="936"/>
      <c r="D605" s="936" t="s">
        <v>2531</v>
      </c>
      <c r="E605" s="937">
        <v>9989036</v>
      </c>
    </row>
    <row r="606" spans="2:5" ht="24" customHeight="1" x14ac:dyDescent="0.15">
      <c r="B606" s="86"/>
      <c r="C606" s="936"/>
      <c r="D606" s="936" t="s">
        <v>2532</v>
      </c>
      <c r="E606" s="937">
        <v>9688496</v>
      </c>
    </row>
    <row r="607" spans="2:5" ht="24" customHeight="1" x14ac:dyDescent="0.15">
      <c r="B607" s="767"/>
      <c r="C607" s="947"/>
      <c r="D607" s="947" t="s">
        <v>2533</v>
      </c>
      <c r="E607" s="948">
        <f>E604+E605</f>
        <v>9688496</v>
      </c>
    </row>
    <row r="609" spans="2:5" ht="24" customHeight="1" x14ac:dyDescent="0.15">
      <c r="B609" t="s">
        <v>3200</v>
      </c>
      <c r="C609" s="546" t="s">
        <v>402</v>
      </c>
      <c r="D609" s="546" t="s">
        <v>3199</v>
      </c>
      <c r="E609" s="546" t="s">
        <v>3198</v>
      </c>
    </row>
    <row r="610" spans="2:5" ht="24" customHeight="1" x14ac:dyDescent="0.15">
      <c r="B610" s="86" t="s">
        <v>3201</v>
      </c>
      <c r="C610" s="936">
        <v>0</v>
      </c>
      <c r="D610" s="936">
        <f>D565-D579</f>
        <v>0</v>
      </c>
      <c r="E610" s="937">
        <f>C610+D610</f>
        <v>0</v>
      </c>
    </row>
    <row r="611" spans="2:5" ht="24" customHeight="1" x14ac:dyDescent="0.15">
      <c r="B611" s="86" t="s">
        <v>3202</v>
      </c>
      <c r="C611" s="936">
        <v>0</v>
      </c>
      <c r="D611" s="936">
        <f>C580-D568</f>
        <v>0</v>
      </c>
      <c r="E611" s="937">
        <f>C611+D611</f>
        <v>0</v>
      </c>
    </row>
    <row r="614" spans="2:5" ht="24" customHeight="1" x14ac:dyDescent="0.2">
      <c r="B614" s="1364" t="s">
        <v>3866</v>
      </c>
      <c r="C614" s="1363"/>
      <c r="D614" s="1363"/>
      <c r="E614" s="1363"/>
    </row>
    <row r="615" spans="2:5" ht="24" customHeight="1" x14ac:dyDescent="0.15">
      <c r="B615" s="59"/>
      <c r="C615" s="415">
        <v>45383</v>
      </c>
      <c r="D615" s="417" t="s">
        <v>1510</v>
      </c>
      <c r="E615" s="416">
        <v>45747</v>
      </c>
    </row>
    <row r="616" spans="2:5" ht="24" customHeight="1" x14ac:dyDescent="0.15">
      <c r="B616" s="1481" t="s">
        <v>2578</v>
      </c>
      <c r="C616" s="1484" t="s">
        <v>382</v>
      </c>
      <c r="D616" s="1484" t="s">
        <v>383</v>
      </c>
      <c r="E616" s="1486" t="s">
        <v>384</v>
      </c>
    </row>
    <row r="617" spans="2:5" ht="24" customHeight="1" x14ac:dyDescent="0.15">
      <c r="B617" s="1482"/>
      <c r="C617" s="1485"/>
      <c r="D617" s="1485"/>
      <c r="E617" s="1487"/>
    </row>
    <row r="618" spans="2:5" ht="24" customHeight="1" x14ac:dyDescent="0.15">
      <c r="B618" s="71" t="s">
        <v>2504</v>
      </c>
      <c r="C618" s="706">
        <v>78600</v>
      </c>
      <c r="D618" s="706">
        <v>639200</v>
      </c>
      <c r="E618" s="70">
        <f>SUM(C618:D618)</f>
        <v>717800</v>
      </c>
    </row>
    <row r="619" spans="2:5" ht="24" customHeight="1" x14ac:dyDescent="0.15">
      <c r="B619" s="81" t="s">
        <v>2505</v>
      </c>
      <c r="C619" s="707"/>
      <c r="D619" s="707"/>
      <c r="E619" s="75">
        <f t="shared" ref="E619:E627" si="27">SUM(C619:D619)</f>
        <v>0</v>
      </c>
    </row>
    <row r="620" spans="2:5" ht="24" customHeight="1" x14ac:dyDescent="0.15">
      <c r="B620" s="81" t="s">
        <v>2506</v>
      </c>
      <c r="C620" s="707"/>
      <c r="D620" s="707">
        <v>370000</v>
      </c>
      <c r="E620" s="75">
        <f t="shared" si="27"/>
        <v>370000</v>
      </c>
    </row>
    <row r="621" spans="2:5" ht="24" customHeight="1" x14ac:dyDescent="0.15">
      <c r="B621" s="81" t="s">
        <v>2507</v>
      </c>
      <c r="C621" s="707"/>
      <c r="D621" s="707">
        <v>6913</v>
      </c>
      <c r="E621" s="75">
        <f t="shared" si="27"/>
        <v>6913</v>
      </c>
    </row>
    <row r="622" spans="2:5" ht="24" customHeight="1" x14ac:dyDescent="0.15">
      <c r="B622" s="81" t="s">
        <v>3181</v>
      </c>
      <c r="C622" s="707"/>
      <c r="D622" s="707">
        <v>40000</v>
      </c>
      <c r="E622" s="75">
        <f t="shared" si="27"/>
        <v>40000</v>
      </c>
    </row>
    <row r="623" spans="2:5" ht="24" customHeight="1" x14ac:dyDescent="0.15">
      <c r="B623" s="81" t="s">
        <v>2509</v>
      </c>
      <c r="C623" s="707"/>
      <c r="D623" s="707">
        <v>780000</v>
      </c>
      <c r="E623" s="75">
        <f t="shared" si="27"/>
        <v>780000</v>
      </c>
    </row>
    <row r="624" spans="2:5" ht="24" customHeight="1" x14ac:dyDescent="0.15">
      <c r="B624" s="81" t="s">
        <v>2525</v>
      </c>
      <c r="C624" s="707"/>
      <c r="D624" s="707"/>
      <c r="E624" s="75">
        <f t="shared" si="27"/>
        <v>0</v>
      </c>
    </row>
    <row r="625" spans="2:5" ht="24" customHeight="1" x14ac:dyDescent="0.15">
      <c r="B625" s="81" t="s">
        <v>2528</v>
      </c>
      <c r="C625" s="707"/>
      <c r="D625" s="707"/>
      <c r="E625" s="75">
        <f t="shared" si="27"/>
        <v>0</v>
      </c>
    </row>
    <row r="626" spans="2:5" ht="24" customHeight="1" x14ac:dyDescent="0.15">
      <c r="B626" s="81" t="s">
        <v>2510</v>
      </c>
      <c r="C626" s="707"/>
      <c r="D626" s="707"/>
      <c r="E626" s="75">
        <f t="shared" si="27"/>
        <v>0</v>
      </c>
    </row>
    <row r="627" spans="2:5" ht="24" customHeight="1" x14ac:dyDescent="0.15">
      <c r="B627" s="89" t="s">
        <v>3645</v>
      </c>
      <c r="C627" s="708"/>
      <c r="D627" s="708">
        <v>4500000</v>
      </c>
      <c r="E627" s="75">
        <f t="shared" si="27"/>
        <v>4500000</v>
      </c>
    </row>
    <row r="628" spans="2:5" ht="24" customHeight="1" x14ac:dyDescent="0.15">
      <c r="B628" s="86" t="s">
        <v>394</v>
      </c>
      <c r="C628" s="87"/>
      <c r="D628" s="87"/>
      <c r="E628" s="88">
        <f>SUM(E618:E627)</f>
        <v>6414713</v>
      </c>
    </row>
    <row r="629" spans="2:5" ht="24" customHeight="1" x14ac:dyDescent="0.15">
      <c r="B629" s="1481" t="s">
        <v>2579</v>
      </c>
      <c r="C629" s="1488" t="s">
        <v>2529</v>
      </c>
      <c r="D629" s="1484"/>
      <c r="E629" s="1486" t="s">
        <v>384</v>
      </c>
    </row>
    <row r="630" spans="2:5" ht="24" customHeight="1" x14ac:dyDescent="0.15">
      <c r="B630" s="1482"/>
      <c r="C630" s="1489"/>
      <c r="D630" s="1485"/>
      <c r="E630" s="1487"/>
    </row>
    <row r="631" spans="2:5" ht="24" customHeight="1" x14ac:dyDescent="0.15">
      <c r="B631" s="71" t="s">
        <v>2511</v>
      </c>
      <c r="C631" s="706"/>
      <c r="D631" s="706">
        <v>883839</v>
      </c>
      <c r="E631" s="70">
        <f>SUM(C631:D631)</f>
        <v>883839</v>
      </c>
    </row>
    <row r="632" spans="2:5" ht="24" customHeight="1" x14ac:dyDescent="0.15">
      <c r="B632" s="775" t="s">
        <v>2526</v>
      </c>
      <c r="C632" s="776"/>
      <c r="D632" s="776"/>
      <c r="E632" s="75">
        <f t="shared" ref="E632:E643" si="28">SUM(C632:D632)</f>
        <v>0</v>
      </c>
    </row>
    <row r="633" spans="2:5" ht="24" customHeight="1" x14ac:dyDescent="0.15">
      <c r="B633" s="81" t="s">
        <v>2512</v>
      </c>
      <c r="C633" s="707"/>
      <c r="D633" s="707">
        <v>630000</v>
      </c>
      <c r="E633" s="75">
        <f t="shared" si="28"/>
        <v>630000</v>
      </c>
    </row>
    <row r="634" spans="2:5" ht="24" customHeight="1" x14ac:dyDescent="0.15">
      <c r="B634" s="81" t="s">
        <v>2513</v>
      </c>
      <c r="C634" s="707"/>
      <c r="D634" s="707">
        <v>5830</v>
      </c>
      <c r="E634" s="75">
        <f t="shared" si="28"/>
        <v>5830</v>
      </c>
    </row>
    <row r="635" spans="2:5" ht="24" customHeight="1" x14ac:dyDescent="0.15">
      <c r="B635" s="81" t="s">
        <v>2527</v>
      </c>
      <c r="C635" s="707"/>
      <c r="D635" s="707"/>
      <c r="E635" s="75">
        <f t="shared" si="28"/>
        <v>0</v>
      </c>
    </row>
    <row r="636" spans="2:5" ht="24" customHeight="1" x14ac:dyDescent="0.15">
      <c r="B636" s="81" t="s">
        <v>3180</v>
      </c>
      <c r="C636" s="707"/>
      <c r="D636" s="707">
        <v>45000</v>
      </c>
      <c r="E636" s="75">
        <f t="shared" si="28"/>
        <v>45000</v>
      </c>
    </row>
    <row r="637" spans="2:5" ht="24" customHeight="1" x14ac:dyDescent="0.15">
      <c r="B637" s="81" t="s">
        <v>2515</v>
      </c>
      <c r="C637" s="707"/>
      <c r="D637" s="707">
        <v>780000</v>
      </c>
      <c r="E637" s="75">
        <f>SUM(C637:D637)</f>
        <v>780000</v>
      </c>
    </row>
    <row r="638" spans="2:5" ht="24" customHeight="1" x14ac:dyDescent="0.15">
      <c r="B638" s="81" t="s">
        <v>2514</v>
      </c>
      <c r="C638" s="707"/>
      <c r="D638" s="707"/>
      <c r="E638" s="75">
        <f t="shared" ref="E638" si="29">SUM(C638:D638)</f>
        <v>0</v>
      </c>
    </row>
    <row r="639" spans="2:5" ht="24" customHeight="1" x14ac:dyDescent="0.15">
      <c r="B639" s="89" t="s">
        <v>3179</v>
      </c>
      <c r="C639" s="708"/>
      <c r="D639" s="708">
        <v>1500000</v>
      </c>
      <c r="E639" s="75">
        <f>SUM(C639:D639)</f>
        <v>1500000</v>
      </c>
    </row>
    <row r="640" spans="2:5" ht="24" customHeight="1" x14ac:dyDescent="0.15">
      <c r="B640" s="86" t="s">
        <v>394</v>
      </c>
      <c r="C640" s="87"/>
      <c r="D640" s="87"/>
      <c r="E640" s="70">
        <f t="shared" si="28"/>
        <v>0</v>
      </c>
    </row>
    <row r="641" spans="2:5" ht="24" customHeight="1" x14ac:dyDescent="0.15">
      <c r="B641" s="767" t="s">
        <v>2518</v>
      </c>
      <c r="C641" s="768"/>
      <c r="D641" s="768"/>
      <c r="E641" s="70">
        <f t="shared" si="28"/>
        <v>0</v>
      </c>
    </row>
    <row r="642" spans="2:5" ht="24" customHeight="1" x14ac:dyDescent="0.15">
      <c r="B642" s="86" t="s">
        <v>402</v>
      </c>
      <c r="C642" s="87"/>
      <c r="D642" s="87"/>
      <c r="E642" s="70">
        <f t="shared" si="28"/>
        <v>0</v>
      </c>
    </row>
    <row r="643" spans="2:5" ht="24" customHeight="1" x14ac:dyDescent="0.15">
      <c r="B643" s="86" t="s">
        <v>1862</v>
      </c>
      <c r="C643" s="87"/>
      <c r="D643" s="87"/>
      <c r="E643" s="70">
        <f t="shared" si="28"/>
        <v>0</v>
      </c>
    </row>
    <row r="644" spans="2:5" ht="24" customHeight="1" x14ac:dyDescent="0.15">
      <c r="B644" s="86" t="s">
        <v>394</v>
      </c>
      <c r="C644" s="936"/>
      <c r="D644" s="935"/>
      <c r="E644" s="88">
        <f>SUM(E631:E639)</f>
        <v>3844669</v>
      </c>
    </row>
    <row r="645" spans="2:5" ht="24" customHeight="1" x14ac:dyDescent="0.15">
      <c r="B645" s="92"/>
      <c r="C645" s="87"/>
      <c r="D645" s="87"/>
      <c r="E645" s="87"/>
    </row>
    <row r="646" spans="2:5" ht="24" customHeight="1" x14ac:dyDescent="0.15">
      <c r="B646" s="767" t="s">
        <v>2534</v>
      </c>
      <c r="C646" s="768"/>
      <c r="D646" s="768"/>
      <c r="E646" s="769"/>
    </row>
    <row r="647" spans="2:5" ht="24" customHeight="1" x14ac:dyDescent="0.15">
      <c r="B647" s="770" t="s">
        <v>2517</v>
      </c>
      <c r="C647" s="706"/>
      <c r="D647" s="72"/>
      <c r="E647" s="70">
        <v>120000</v>
      </c>
    </row>
    <row r="648" spans="2:5" ht="24" customHeight="1" x14ac:dyDescent="0.15">
      <c r="B648" s="772" t="s">
        <v>2519</v>
      </c>
      <c r="C648" s="707"/>
      <c r="D648" s="82"/>
      <c r="E648" s="75">
        <f>SUM(D623)</f>
        <v>780000</v>
      </c>
    </row>
    <row r="649" spans="2:5" ht="24" customHeight="1" x14ac:dyDescent="0.15">
      <c r="B649" s="83" t="s">
        <v>2520</v>
      </c>
      <c r="C649" s="708"/>
      <c r="D649" s="84"/>
      <c r="E649" s="85">
        <f>SUM(D637)</f>
        <v>780000</v>
      </c>
    </row>
    <row r="650" spans="2:5" ht="24" customHeight="1" x14ac:dyDescent="0.15">
      <c r="B650" s="1356" t="s">
        <v>1504</v>
      </c>
      <c r="C650" s="1357"/>
      <c r="D650" s="1358"/>
      <c r="E650" s="1359">
        <f>E647+E648-E649</f>
        <v>120000</v>
      </c>
    </row>
    <row r="651" spans="2:5" ht="24" customHeight="1" x14ac:dyDescent="0.15">
      <c r="B651" s="1197" t="s">
        <v>3841</v>
      </c>
      <c r="C651" s="1198"/>
      <c r="D651" s="1198"/>
      <c r="E651" s="1360">
        <f>E628-E644</f>
        <v>2570044</v>
      </c>
    </row>
    <row r="652" spans="2:5" ht="24" customHeight="1" x14ac:dyDescent="0.15">
      <c r="B652" s="1353" t="s">
        <v>3839</v>
      </c>
    </row>
    <row r="653" spans="2:5" ht="24" customHeight="1" x14ac:dyDescent="0.15">
      <c r="B653" s="1200" t="s">
        <v>2567</v>
      </c>
      <c r="C653" s="1201"/>
      <c r="D653" s="1205" t="s">
        <v>2565</v>
      </c>
      <c r="E653" s="1206" t="s">
        <v>2566</v>
      </c>
    </row>
    <row r="654" spans="2:5" ht="24" customHeight="1" x14ac:dyDescent="0.15">
      <c r="B654" s="770" t="s">
        <v>3834</v>
      </c>
      <c r="C654" s="706"/>
      <c r="D654" s="1340"/>
      <c r="E654" s="70">
        <f>SUM(E618:E621)+E627</f>
        <v>5594713</v>
      </c>
    </row>
    <row r="655" spans="2:5" ht="24" customHeight="1" x14ac:dyDescent="0.15">
      <c r="B655" s="772" t="s">
        <v>3835</v>
      </c>
      <c r="C655" s="707"/>
      <c r="D655" s="707">
        <f>SUM(E633:E635)+E631+E639</f>
        <v>3019669</v>
      </c>
      <c r="E655" s="1361"/>
    </row>
    <row r="656" spans="2:5" ht="24" customHeight="1" x14ac:dyDescent="0.15">
      <c r="B656" s="782" t="s">
        <v>2585</v>
      </c>
      <c r="C656" s="776"/>
      <c r="D656" s="1342"/>
      <c r="E656" s="939">
        <f>E632+E635</f>
        <v>0</v>
      </c>
    </row>
    <row r="657" spans="2:5" ht="24" customHeight="1" x14ac:dyDescent="0.15">
      <c r="B657" s="83" t="s">
        <v>2584</v>
      </c>
      <c r="C657" s="708"/>
      <c r="D657" s="1343"/>
      <c r="E657" s="1339">
        <f>E625+E624</f>
        <v>0</v>
      </c>
    </row>
    <row r="658" spans="2:5" ht="24" customHeight="1" x14ac:dyDescent="0.15">
      <c r="B658" s="1355" t="s">
        <v>3836</v>
      </c>
      <c r="C658" s="1349">
        <f>E658-D658</f>
        <v>2575044</v>
      </c>
      <c r="D658" s="1349">
        <f>SUM(D654:D657)</f>
        <v>3019669</v>
      </c>
      <c r="E658" s="1350">
        <f>SUM(E654:E657)</f>
        <v>5594713</v>
      </c>
    </row>
    <row r="659" spans="2:5" ht="24" customHeight="1" x14ac:dyDescent="0.15">
      <c r="B659" s="2" t="s">
        <v>3840</v>
      </c>
      <c r="C659" s="113"/>
      <c r="D659" s="1347"/>
      <c r="E659" s="1348"/>
    </row>
    <row r="660" spans="2:5" ht="24" customHeight="1" x14ac:dyDescent="0.15">
      <c r="B660" s="770" t="s">
        <v>2583</v>
      </c>
      <c r="C660" s="706"/>
      <c r="D660" s="1340"/>
      <c r="E660" s="1338">
        <f>E622+E623</f>
        <v>820000</v>
      </c>
    </row>
    <row r="661" spans="2:5" ht="24" customHeight="1" x14ac:dyDescent="0.15">
      <c r="B661" s="772" t="s">
        <v>2582</v>
      </c>
      <c r="C661" s="707"/>
      <c r="D661" s="1341">
        <f>E636+E637</f>
        <v>825000</v>
      </c>
      <c r="E661" s="75"/>
    </row>
    <row r="662" spans="2:5" ht="24" customHeight="1" x14ac:dyDescent="0.15">
      <c r="B662" s="772" t="s">
        <v>2422</v>
      </c>
      <c r="C662" s="707"/>
      <c r="D662" s="1344">
        <f>E638</f>
        <v>0</v>
      </c>
      <c r="E662" s="945"/>
    </row>
    <row r="663" spans="2:5" ht="24" customHeight="1" x14ac:dyDescent="0.15">
      <c r="B663" s="83" t="s">
        <v>2421</v>
      </c>
      <c r="C663" s="708"/>
      <c r="D663" s="1343"/>
      <c r="E663" s="1339"/>
    </row>
    <row r="664" spans="2:5" ht="24" customHeight="1" x14ac:dyDescent="0.15">
      <c r="B664" s="1197" t="s">
        <v>3837</v>
      </c>
      <c r="C664" s="1349">
        <f>E664-D664</f>
        <v>-5000</v>
      </c>
      <c r="D664" s="1349">
        <f>SUM(D660:D663)</f>
        <v>825000</v>
      </c>
      <c r="E664" s="1362">
        <f>SUM(E660:E663)</f>
        <v>820000</v>
      </c>
    </row>
    <row r="665" spans="2:5" ht="24" customHeight="1" x14ac:dyDescent="0.15">
      <c r="B665" s="2"/>
      <c r="C665" s="113"/>
      <c r="D665" s="1347"/>
      <c r="E665" s="1348"/>
    </row>
    <row r="666" spans="2:5" ht="24" customHeight="1" x14ac:dyDescent="0.15">
      <c r="B666" s="535"/>
      <c r="C666" s="936"/>
      <c r="D666" s="1349" t="s">
        <v>3838</v>
      </c>
      <c r="E666" s="1350">
        <f>E651</f>
        <v>2570044</v>
      </c>
    </row>
    <row r="667" spans="2:5" ht="24" customHeight="1" x14ac:dyDescent="0.15">
      <c r="B667" s="1351"/>
      <c r="C667" s="1345"/>
      <c r="D667" s="1345" t="s">
        <v>2531</v>
      </c>
      <c r="E667" s="1346">
        <v>9688496</v>
      </c>
    </row>
    <row r="668" spans="2:5" ht="24" customHeight="1" x14ac:dyDescent="0.15">
      <c r="B668" s="535"/>
      <c r="C668" s="936"/>
      <c r="D668" s="936" t="s">
        <v>2532</v>
      </c>
      <c r="E668" s="937">
        <v>12258540</v>
      </c>
    </row>
    <row r="669" spans="2:5" ht="24" customHeight="1" x14ac:dyDescent="0.15">
      <c r="B669" s="1352"/>
      <c r="C669" s="947"/>
      <c r="D669" s="947" t="s">
        <v>2533</v>
      </c>
      <c r="E669" s="948">
        <f>E666+E667</f>
        <v>12258540</v>
      </c>
    </row>
    <row r="671" spans="2:5" ht="24" customHeight="1" x14ac:dyDescent="0.15">
      <c r="B671" t="s">
        <v>3200</v>
      </c>
      <c r="C671" s="546" t="s">
        <v>402</v>
      </c>
      <c r="D671" s="546" t="s">
        <v>3199</v>
      </c>
      <c r="E671" s="546" t="s">
        <v>3198</v>
      </c>
    </row>
    <row r="672" spans="2:5" ht="24" customHeight="1" x14ac:dyDescent="0.15">
      <c r="B672" s="86" t="s">
        <v>3201</v>
      </c>
      <c r="C672" s="936">
        <v>0</v>
      </c>
      <c r="D672" s="936">
        <f>D623-D637</f>
        <v>0</v>
      </c>
      <c r="E672" s="937">
        <f>C672+D672</f>
        <v>0</v>
      </c>
    </row>
    <row r="673" spans="2:5" ht="24" customHeight="1" x14ac:dyDescent="0.15">
      <c r="B673" s="86" t="s">
        <v>3202</v>
      </c>
      <c r="C673" s="936">
        <v>0</v>
      </c>
      <c r="D673" s="936">
        <f>C638-D626</f>
        <v>0</v>
      </c>
      <c r="E673" s="937">
        <f>C673+D673</f>
        <v>0</v>
      </c>
    </row>
  </sheetData>
  <mergeCells count="132">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G383:G384"/>
    <mergeCell ref="H383:H384"/>
    <mergeCell ref="I383:I384"/>
    <mergeCell ref="J383:J384"/>
    <mergeCell ref="G396:G397"/>
    <mergeCell ref="H396:H397"/>
    <mergeCell ref="I396:I397"/>
    <mergeCell ref="J396:J397"/>
    <mergeCell ref="B396:B397"/>
    <mergeCell ref="C396:C397"/>
    <mergeCell ref="D396:D397"/>
    <mergeCell ref="E396:E397"/>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B76:B77"/>
    <mergeCell ref="C76:C77"/>
    <mergeCell ref="D76:D77"/>
    <mergeCell ref="E76:E77"/>
    <mergeCell ref="B188:B189"/>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F117:F118"/>
    <mergeCell ref="F86:F87"/>
    <mergeCell ref="B96:B97"/>
    <mergeCell ref="C96:C97"/>
    <mergeCell ref="D96:D97"/>
    <mergeCell ref="E96:E97"/>
    <mergeCell ref="B107:B108"/>
    <mergeCell ref="C107:C108"/>
    <mergeCell ref="D107:D108"/>
    <mergeCell ref="E107:E108"/>
    <mergeCell ref="F55:F56"/>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topLeftCell="A13" zoomScaleNormal="100" workbookViewId="0">
      <selection activeCell="C31" sqref="C31"/>
    </sheetView>
  </sheetViews>
  <sheetFormatPr defaultRowHeight="22.5" customHeight="1" x14ac:dyDescent="0.15"/>
  <cols>
    <col min="1" max="1" width="11.25" style="724" customWidth="1"/>
    <col min="2" max="2" width="15.625" customWidth="1"/>
    <col min="3" max="3" width="15" customWidth="1"/>
    <col min="4" max="4" width="15.625" customWidth="1"/>
    <col min="5" max="5" width="15" customWidth="1"/>
    <col min="6" max="6" width="4.75" customWidth="1"/>
    <col min="7" max="7" width="8.375" style="724" customWidth="1"/>
    <col min="8" max="8" width="53.75" customWidth="1"/>
    <col min="9" max="9" width="11.25" customWidth="1"/>
    <col min="10" max="10" width="32.25" customWidth="1"/>
    <col min="11" max="11" width="9" style="90"/>
  </cols>
  <sheetData>
    <row r="3" spans="1:11" ht="22.5" customHeight="1" x14ac:dyDescent="0.15">
      <c r="A3" s="59" t="s">
        <v>2438</v>
      </c>
      <c r="B3" s="59"/>
      <c r="C3" s="59"/>
      <c r="D3" s="59"/>
      <c r="E3" s="59"/>
      <c r="G3" s="59" t="s">
        <v>2535</v>
      </c>
    </row>
    <row r="4" spans="1:11" ht="22.5" customHeight="1" x14ac:dyDescent="0.15">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15">
      <c r="A5" s="1221">
        <v>111</v>
      </c>
      <c r="B5" s="1222" t="s">
        <v>406</v>
      </c>
      <c r="C5" s="1223"/>
      <c r="D5" s="1224"/>
      <c r="E5" s="1225"/>
      <c r="G5" s="1217">
        <v>11</v>
      </c>
      <c r="H5" s="1218" t="s">
        <v>3777</v>
      </c>
      <c r="I5" s="1218" t="s">
        <v>77</v>
      </c>
      <c r="J5" s="1302" t="s">
        <v>3572</v>
      </c>
      <c r="K5" s="1219">
        <v>30000</v>
      </c>
    </row>
    <row r="6" spans="1:11" ht="22.5" customHeight="1" x14ac:dyDescent="0.15">
      <c r="A6" s="1226">
        <v>112</v>
      </c>
      <c r="B6" s="1227" t="s">
        <v>406</v>
      </c>
      <c r="C6" s="1228" t="s">
        <v>2443</v>
      </c>
      <c r="D6" s="1229"/>
      <c r="E6" s="1230"/>
      <c r="G6" s="1217">
        <v>31</v>
      </c>
      <c r="H6" s="1218" t="s">
        <v>3778</v>
      </c>
      <c r="I6" s="1218" t="s">
        <v>142</v>
      </c>
      <c r="J6" s="1302" t="s">
        <v>3573</v>
      </c>
      <c r="K6" s="1219">
        <v>30000</v>
      </c>
    </row>
    <row r="7" spans="1:11" ht="22.5" customHeight="1" x14ac:dyDescent="0.15">
      <c r="A7" s="1231">
        <v>121</v>
      </c>
      <c r="B7" s="1222" t="s">
        <v>388</v>
      </c>
      <c r="C7" s="1223"/>
      <c r="D7" s="1224"/>
      <c r="E7" s="1225"/>
      <c r="G7" s="1217">
        <v>12</v>
      </c>
      <c r="H7" s="1218" t="s">
        <v>3779</v>
      </c>
      <c r="I7" s="1218" t="s">
        <v>935</v>
      </c>
      <c r="J7" s="1302" t="s">
        <v>3231</v>
      </c>
      <c r="K7" s="1219">
        <v>10000</v>
      </c>
    </row>
    <row r="8" spans="1:11" ht="22.5" customHeight="1" x14ac:dyDescent="0.15">
      <c r="A8" s="1226">
        <v>122</v>
      </c>
      <c r="B8" s="1227" t="s">
        <v>388</v>
      </c>
      <c r="C8" s="1228" t="s">
        <v>2538</v>
      </c>
      <c r="D8" s="1229"/>
      <c r="E8" s="1230"/>
      <c r="G8" s="1217">
        <v>13</v>
      </c>
      <c r="H8" s="1218" t="s">
        <v>3780</v>
      </c>
      <c r="I8" s="1218" t="s">
        <v>77</v>
      </c>
      <c r="J8" s="1302" t="s">
        <v>3574</v>
      </c>
      <c r="K8" s="1219">
        <v>30000</v>
      </c>
    </row>
    <row r="9" spans="1:11" ht="22.5" customHeight="1" x14ac:dyDescent="0.15">
      <c r="A9" s="1231">
        <v>131</v>
      </c>
      <c r="B9" s="1222" t="s">
        <v>1709</v>
      </c>
      <c r="C9" s="1223"/>
      <c r="D9" s="1224"/>
      <c r="E9" s="1225"/>
      <c r="G9" s="1217">
        <v>14</v>
      </c>
      <c r="H9" s="1256" t="s">
        <v>3781</v>
      </c>
      <c r="I9" s="1218" t="s">
        <v>77</v>
      </c>
      <c r="J9" s="1303" t="s">
        <v>3575</v>
      </c>
      <c r="K9" s="1306">
        <v>10000</v>
      </c>
    </row>
    <row r="10" spans="1:11" ht="22.5" customHeight="1" x14ac:dyDescent="0.15">
      <c r="A10" s="1226">
        <v>132</v>
      </c>
      <c r="B10" s="1227" t="s">
        <v>2539</v>
      </c>
      <c r="C10" s="1228" t="s">
        <v>2538</v>
      </c>
      <c r="D10" s="1229"/>
      <c r="E10" s="1230"/>
      <c r="G10" s="1217">
        <v>15</v>
      </c>
      <c r="H10" s="1256" t="s">
        <v>3576</v>
      </c>
      <c r="I10" s="1218" t="s">
        <v>77</v>
      </c>
      <c r="J10" s="1303" t="s">
        <v>3576</v>
      </c>
      <c r="K10" s="1306">
        <v>30000</v>
      </c>
    </row>
    <row r="11" spans="1:11" ht="22.5" customHeight="1" x14ac:dyDescent="0.15">
      <c r="A11" s="1231">
        <v>141</v>
      </c>
      <c r="B11" s="1222" t="s">
        <v>1707</v>
      </c>
      <c r="C11" s="1223"/>
      <c r="D11" s="1224"/>
      <c r="E11" s="1225"/>
      <c r="G11" s="1217">
        <v>32</v>
      </c>
      <c r="H11" s="1218" t="s">
        <v>3782</v>
      </c>
      <c r="I11" s="1218" t="s">
        <v>956</v>
      </c>
      <c r="J11" s="1302" t="s">
        <v>3577</v>
      </c>
      <c r="K11" s="1219">
        <v>50000</v>
      </c>
    </row>
    <row r="12" spans="1:11" ht="22.5" customHeight="1" x14ac:dyDescent="0.15">
      <c r="A12" s="1232">
        <v>241</v>
      </c>
      <c r="B12" s="1233"/>
      <c r="C12" s="1234"/>
      <c r="D12" s="1235" t="s">
        <v>2540</v>
      </c>
      <c r="E12" s="1236"/>
      <c r="G12" s="1217">
        <v>33</v>
      </c>
      <c r="H12" s="1218" t="s">
        <v>3783</v>
      </c>
      <c r="I12" s="1218" t="s">
        <v>956</v>
      </c>
      <c r="J12" s="1302" t="s">
        <v>3578</v>
      </c>
      <c r="K12" s="1219">
        <v>50000</v>
      </c>
    </row>
    <row r="13" spans="1:11" ht="22.5" customHeight="1" x14ac:dyDescent="0.15">
      <c r="A13" s="1237">
        <v>151</v>
      </c>
      <c r="B13" s="1233" t="s">
        <v>391</v>
      </c>
      <c r="C13" s="1234"/>
      <c r="D13" s="1235"/>
      <c r="E13" s="1236"/>
      <c r="G13" s="1217">
        <v>16</v>
      </c>
      <c r="H13" s="1218" t="s">
        <v>3784</v>
      </c>
      <c r="I13" s="1218" t="s">
        <v>77</v>
      </c>
      <c r="J13" s="1302" t="s">
        <v>3579</v>
      </c>
      <c r="K13" s="1219">
        <v>30000</v>
      </c>
    </row>
    <row r="14" spans="1:11" ht="22.5" customHeight="1" x14ac:dyDescent="0.15">
      <c r="A14" s="1238">
        <v>251</v>
      </c>
      <c r="B14" s="1227"/>
      <c r="C14" s="1228"/>
      <c r="D14" s="1229" t="s">
        <v>763</v>
      </c>
      <c r="E14" s="1230"/>
      <c r="G14" s="1217">
        <v>17</v>
      </c>
      <c r="H14" s="1256" t="s">
        <v>3785</v>
      </c>
      <c r="I14" s="1218" t="s">
        <v>77</v>
      </c>
      <c r="J14" s="1303" t="s">
        <v>3580</v>
      </c>
      <c r="K14" s="1219">
        <v>10000</v>
      </c>
    </row>
    <row r="15" spans="1:11" ht="22.5" customHeight="1" x14ac:dyDescent="0.15">
      <c r="A15" s="1217">
        <v>161</v>
      </c>
      <c r="B15" s="1239" t="s">
        <v>390</v>
      </c>
      <c r="C15" s="1240"/>
      <c r="D15" s="1241"/>
      <c r="E15" s="1242"/>
      <c r="G15" s="1217">
        <v>51</v>
      </c>
      <c r="H15" s="1218" t="s">
        <v>3786</v>
      </c>
      <c r="I15" s="1218" t="s">
        <v>321</v>
      </c>
      <c r="J15" s="1302" t="s">
        <v>3581</v>
      </c>
      <c r="K15" s="1219">
        <v>50000</v>
      </c>
    </row>
    <row r="16" spans="1:11" ht="22.5" customHeight="1" x14ac:dyDescent="0.15">
      <c r="A16" s="1243">
        <v>211</v>
      </c>
      <c r="B16" s="1222"/>
      <c r="C16" s="1223"/>
      <c r="D16" s="1224" t="s">
        <v>397</v>
      </c>
      <c r="E16" s="1225"/>
      <c r="G16" s="1217">
        <v>18</v>
      </c>
      <c r="H16" s="1256" t="s">
        <v>3582</v>
      </c>
      <c r="I16" s="1218" t="s">
        <v>77</v>
      </c>
      <c r="J16" s="1303" t="s">
        <v>3582</v>
      </c>
      <c r="K16" s="1306">
        <v>10000</v>
      </c>
    </row>
    <row r="17" spans="1:11" ht="22.5" customHeight="1" x14ac:dyDescent="0.15">
      <c r="A17" s="1244">
        <v>212</v>
      </c>
      <c r="B17" s="1233"/>
      <c r="C17" s="1234"/>
      <c r="D17" s="1235" t="s">
        <v>2524</v>
      </c>
      <c r="E17" s="1236"/>
      <c r="G17" s="1217">
        <v>34</v>
      </c>
      <c r="H17" s="1218" t="s">
        <v>3787</v>
      </c>
      <c r="I17" s="1218" t="s">
        <v>142</v>
      </c>
      <c r="J17" s="1302" t="s">
        <v>3583</v>
      </c>
      <c r="K17" s="1219">
        <v>50000</v>
      </c>
    </row>
    <row r="18" spans="1:11" ht="22.5" customHeight="1" x14ac:dyDescent="0.15">
      <c r="A18" s="1226">
        <v>213</v>
      </c>
      <c r="B18" s="1227" t="s">
        <v>2458</v>
      </c>
      <c r="C18" s="1228"/>
      <c r="D18" s="1229"/>
      <c r="E18" s="1230"/>
      <c r="G18" s="1217">
        <v>19</v>
      </c>
      <c r="H18" s="1220" t="s">
        <v>3788</v>
      </c>
      <c r="I18" s="1218" t="s">
        <v>64</v>
      </c>
      <c r="J18" s="1304" t="s">
        <v>3789</v>
      </c>
      <c r="K18" s="1219">
        <v>30000</v>
      </c>
    </row>
    <row r="19" spans="1:11" ht="22.5" customHeight="1" x14ac:dyDescent="0.15">
      <c r="A19" s="1243">
        <v>221</v>
      </c>
      <c r="B19" s="1222"/>
      <c r="C19" s="1223"/>
      <c r="D19" s="1224" t="s">
        <v>2441</v>
      </c>
      <c r="E19" s="1225"/>
      <c r="G19" s="1217">
        <v>35</v>
      </c>
      <c r="H19" s="1218" t="s">
        <v>3790</v>
      </c>
      <c r="I19" s="1218" t="s">
        <v>89</v>
      </c>
      <c r="J19" s="1302" t="s">
        <v>3584</v>
      </c>
      <c r="K19" s="1219">
        <v>10000</v>
      </c>
    </row>
    <row r="20" spans="1:11" ht="22.5" customHeight="1" x14ac:dyDescent="0.15">
      <c r="A20" s="1238">
        <v>222</v>
      </c>
      <c r="B20" s="1227"/>
      <c r="C20" s="1228"/>
      <c r="D20" s="1229" t="s">
        <v>2541</v>
      </c>
      <c r="E20" s="1230" t="s">
        <v>2542</v>
      </c>
      <c r="G20" s="1217">
        <v>20</v>
      </c>
      <c r="H20" s="1218" t="s">
        <v>3791</v>
      </c>
      <c r="I20" s="1218" t="s">
        <v>77</v>
      </c>
      <c r="J20" s="1302" t="s">
        <v>3792</v>
      </c>
      <c r="K20" s="1219">
        <v>40000</v>
      </c>
    </row>
    <row r="21" spans="1:11" ht="22.5" customHeight="1" x14ac:dyDescent="0.15">
      <c r="A21" s="1243">
        <v>231</v>
      </c>
      <c r="B21" s="1222"/>
      <c r="C21" s="1223"/>
      <c r="D21" s="1224" t="s">
        <v>1994</v>
      </c>
      <c r="E21" s="1225"/>
      <c r="G21" s="1217">
        <v>21</v>
      </c>
      <c r="H21" s="1256" t="s">
        <v>3793</v>
      </c>
      <c r="I21" s="1218" t="s">
        <v>77</v>
      </c>
      <c r="J21" s="1303" t="s">
        <v>3585</v>
      </c>
      <c r="K21" s="1306">
        <v>10000</v>
      </c>
    </row>
    <row r="22" spans="1:11" ht="22.5" customHeight="1" x14ac:dyDescent="0.15">
      <c r="A22" s="1244">
        <v>232</v>
      </c>
      <c r="B22" s="1233"/>
      <c r="C22" s="1234"/>
      <c r="D22" s="1235" t="s">
        <v>2547</v>
      </c>
      <c r="E22" s="1236"/>
      <c r="G22" s="1217">
        <v>36</v>
      </c>
      <c r="H22" s="1218" t="s">
        <v>3794</v>
      </c>
      <c r="I22" s="1218" t="s">
        <v>142</v>
      </c>
      <c r="J22" s="1302" t="s">
        <v>3586</v>
      </c>
      <c r="K22" s="1219">
        <v>50000</v>
      </c>
    </row>
    <row r="23" spans="1:11" ht="22.5" customHeight="1" x14ac:dyDescent="0.15">
      <c r="A23" s="1226">
        <v>233</v>
      </c>
      <c r="B23" s="1227" t="s">
        <v>2546</v>
      </c>
      <c r="C23" s="1228"/>
      <c r="D23" s="1227"/>
      <c r="E23" s="1245"/>
      <c r="G23" s="1217">
        <v>25</v>
      </c>
      <c r="H23" s="1256" t="s">
        <v>3795</v>
      </c>
      <c r="I23" s="1218" t="s">
        <v>993</v>
      </c>
      <c r="J23" s="1303" t="s">
        <v>3587</v>
      </c>
      <c r="K23" s="1306">
        <v>30000</v>
      </c>
    </row>
    <row r="24" spans="1:11" ht="22.5" customHeight="1" x14ac:dyDescent="0.15">
      <c r="A24" s="1243">
        <v>261</v>
      </c>
      <c r="B24" s="1222"/>
      <c r="C24" s="1223"/>
      <c r="D24" s="1224" t="s">
        <v>2422</v>
      </c>
      <c r="E24" s="1225"/>
      <c r="G24" s="1217">
        <v>22</v>
      </c>
      <c r="H24" s="1266" t="s">
        <v>3796</v>
      </c>
      <c r="I24" s="1218" t="s">
        <v>3474</v>
      </c>
      <c r="J24" s="1305" t="s">
        <v>3133</v>
      </c>
      <c r="K24" s="1219">
        <v>30000</v>
      </c>
    </row>
    <row r="25" spans="1:11" ht="22.5" customHeight="1" x14ac:dyDescent="0.15">
      <c r="A25" s="1226">
        <v>262</v>
      </c>
      <c r="B25" s="1227" t="s">
        <v>2421</v>
      </c>
      <c r="C25" s="1228"/>
      <c r="D25" s="1229"/>
      <c r="E25" s="1230"/>
      <c r="G25" s="1217">
        <v>37</v>
      </c>
      <c r="H25" s="1218" t="s">
        <v>3797</v>
      </c>
      <c r="I25" s="1218" t="s">
        <v>142</v>
      </c>
      <c r="J25" s="1302" t="s">
        <v>3588</v>
      </c>
      <c r="K25" s="1219">
        <v>10000</v>
      </c>
    </row>
    <row r="26" spans="1:11" ht="22.5" customHeight="1" x14ac:dyDescent="0.15">
      <c r="A26" s="1244">
        <v>263</v>
      </c>
      <c r="B26" s="1222"/>
      <c r="C26" s="1223"/>
      <c r="D26" s="1224" t="s">
        <v>3164</v>
      </c>
      <c r="E26" s="1246"/>
      <c r="G26" s="1217">
        <v>38</v>
      </c>
      <c r="H26" s="1218" t="s">
        <v>3798</v>
      </c>
      <c r="I26" s="1218" t="s">
        <v>142</v>
      </c>
      <c r="J26" s="1302" t="s">
        <v>3589</v>
      </c>
      <c r="K26" s="1219">
        <v>50000</v>
      </c>
    </row>
    <row r="27" spans="1:11" ht="22.5" customHeight="1" x14ac:dyDescent="0.15">
      <c r="A27" s="1247">
        <v>264</v>
      </c>
      <c r="B27" s="1248" t="s">
        <v>3537</v>
      </c>
      <c r="C27" s="1249"/>
      <c r="D27" s="1227"/>
      <c r="E27" s="1245"/>
      <c r="G27" s="1217">
        <v>39</v>
      </c>
      <c r="H27" s="1218" t="s">
        <v>3799</v>
      </c>
      <c r="I27" s="1218"/>
      <c r="J27" s="1302" t="s">
        <v>3590</v>
      </c>
      <c r="K27" s="1219">
        <v>50000</v>
      </c>
    </row>
    <row r="28" spans="1:11" ht="22.5" customHeight="1" x14ac:dyDescent="0.15">
      <c r="A28" s="1250">
        <v>152</v>
      </c>
      <c r="B28" s="1222" t="s">
        <v>3178</v>
      </c>
      <c r="C28" s="1223"/>
      <c r="D28" s="1222"/>
      <c r="E28" s="1246"/>
      <c r="G28" s="1217">
        <v>23</v>
      </c>
      <c r="H28" s="1218" t="s">
        <v>3800</v>
      </c>
      <c r="I28" s="1218" t="s">
        <v>446</v>
      </c>
      <c r="J28" s="1302" t="s">
        <v>3591</v>
      </c>
      <c r="K28" s="1219">
        <v>30000</v>
      </c>
    </row>
    <row r="29" spans="1:11" ht="22.5" customHeight="1" x14ac:dyDescent="0.15">
      <c r="A29" s="1251">
        <v>252</v>
      </c>
      <c r="B29" s="1252"/>
      <c r="C29" s="1249"/>
      <c r="D29" s="1229" t="s">
        <v>3176</v>
      </c>
      <c r="E29" s="1245"/>
      <c r="G29" s="1217">
        <v>24</v>
      </c>
      <c r="H29" s="1218" t="s">
        <v>3801</v>
      </c>
      <c r="I29" s="1218" t="s">
        <v>77</v>
      </c>
      <c r="J29" s="1302" t="s">
        <v>3592</v>
      </c>
      <c r="K29" s="1219">
        <v>50000</v>
      </c>
    </row>
    <row r="30" spans="1:11" ht="22.5" customHeight="1" x14ac:dyDescent="0.15">
      <c r="A30" s="1250"/>
      <c r="B30" s="1222"/>
      <c r="C30" s="1223"/>
      <c r="D30" s="1222"/>
      <c r="E30" s="1246"/>
      <c r="G30" s="1217">
        <v>52</v>
      </c>
      <c r="H30" s="1218" t="s">
        <v>3802</v>
      </c>
      <c r="I30" s="1218" t="s">
        <v>321</v>
      </c>
      <c r="J30" s="1302" t="s">
        <v>3808</v>
      </c>
      <c r="K30" s="1219">
        <v>10000</v>
      </c>
    </row>
    <row r="31" spans="1:11" ht="22.5" customHeight="1" x14ac:dyDescent="0.15">
      <c r="A31" s="1247"/>
      <c r="B31" s="1252"/>
      <c r="C31" s="1249"/>
      <c r="D31" s="1227"/>
      <c r="E31" s="1245"/>
      <c r="G31" s="1217">
        <v>40</v>
      </c>
      <c r="H31" s="1218" t="s">
        <v>3803</v>
      </c>
      <c r="I31" s="1218" t="s">
        <v>142</v>
      </c>
      <c r="J31" s="1302" t="s">
        <v>3593</v>
      </c>
      <c r="K31" s="1219">
        <v>10000</v>
      </c>
    </row>
    <row r="32" spans="1:11" ht="22.5" customHeight="1" x14ac:dyDescent="0.15">
      <c r="A32" s="1250"/>
      <c r="B32" s="1222"/>
      <c r="C32" s="1223"/>
      <c r="D32" s="1222"/>
      <c r="E32" s="1246"/>
      <c r="G32" s="1217">
        <v>71</v>
      </c>
      <c r="H32" s="1218" t="s">
        <v>3804</v>
      </c>
      <c r="I32" s="1218" t="s">
        <v>142</v>
      </c>
      <c r="J32" s="1302" t="s">
        <v>3594</v>
      </c>
      <c r="K32" s="1219">
        <v>10000</v>
      </c>
    </row>
    <row r="33" spans="1:11" ht="22.5" customHeight="1" x14ac:dyDescent="0.15">
      <c r="A33" s="1247"/>
      <c r="B33" s="1252"/>
      <c r="C33" s="1249"/>
      <c r="D33" s="1227"/>
      <c r="E33" s="1245"/>
      <c r="G33" s="1217">
        <v>72</v>
      </c>
      <c r="H33" s="1218" t="s">
        <v>3805</v>
      </c>
      <c r="I33" s="1218" t="s">
        <v>142</v>
      </c>
      <c r="J33" s="1302" t="s">
        <v>3595</v>
      </c>
      <c r="K33" s="1219">
        <v>30000</v>
      </c>
    </row>
    <row r="34" spans="1:11" ht="22.5" customHeight="1" x14ac:dyDescent="0.15">
      <c r="G34" s="1217">
        <v>73</v>
      </c>
      <c r="H34" s="1218" t="s">
        <v>3806</v>
      </c>
      <c r="I34" s="1218" t="s">
        <v>1670</v>
      </c>
      <c r="J34" s="1302" t="s">
        <v>3807</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75" defaultRowHeight="24" customHeight="1" x14ac:dyDescent="0.15"/>
  <cols>
    <col min="1" max="1" width="4" style="791" customWidth="1"/>
    <col min="2" max="2" width="12.375" style="1174"/>
    <col min="3" max="7" width="12.375" style="1173"/>
    <col min="8" max="8" width="12.375" style="1172"/>
    <col min="9" max="16384" width="12.375" style="791"/>
  </cols>
  <sheetData>
    <row r="1" spans="1:15" ht="24" customHeight="1" x14ac:dyDescent="0.15">
      <c r="A1" s="1185"/>
      <c r="B1" s="1292" t="s">
        <v>3710</v>
      </c>
      <c r="C1" s="1290"/>
      <c r="D1" s="1290"/>
      <c r="E1" s="1290"/>
      <c r="F1" s="1290"/>
      <c r="G1" s="1290"/>
      <c r="H1" s="1291"/>
      <c r="I1" s="1289"/>
    </row>
    <row r="2" spans="1:15" ht="12" customHeight="1" x14ac:dyDescent="0.15">
      <c r="A2" s="1185"/>
      <c r="B2" s="1292"/>
      <c r="C2" s="1290"/>
      <c r="D2" s="1290"/>
      <c r="E2" s="1290"/>
      <c r="F2" s="1290"/>
      <c r="G2" s="1290"/>
      <c r="H2" s="1291"/>
      <c r="I2" s="1289"/>
    </row>
    <row r="3" spans="1:15" ht="9" customHeight="1" x14ac:dyDescent="0.15"/>
    <row r="4" spans="1:15" ht="24" customHeight="1" x14ac:dyDescent="0.15">
      <c r="B4" s="1297" t="s">
        <v>3520</v>
      </c>
      <c r="C4" s="1296"/>
      <c r="D4" s="1293" t="s">
        <v>3519</v>
      </c>
      <c r="E4" s="1293" t="s">
        <v>3518</v>
      </c>
      <c r="F4" s="1298" t="s">
        <v>3711</v>
      </c>
      <c r="G4" s="1293" t="s">
        <v>3517</v>
      </c>
      <c r="H4" s="1294" t="s">
        <v>3516</v>
      </c>
      <c r="I4" s="1295" t="s">
        <v>3515</v>
      </c>
    </row>
    <row r="5" spans="1:15" ht="24" customHeight="1" x14ac:dyDescent="0.15">
      <c r="B5" s="1184" t="s">
        <v>3514</v>
      </c>
      <c r="C5" s="1269">
        <v>2011</v>
      </c>
      <c r="D5" s="1183">
        <v>745000</v>
      </c>
      <c r="E5" s="1182">
        <v>300000</v>
      </c>
      <c r="F5" s="1182">
        <v>724200</v>
      </c>
      <c r="G5" s="1182">
        <f t="shared" ref="G5:G17" si="0">F5/200</f>
        <v>3621</v>
      </c>
      <c r="H5" s="1181">
        <f t="shared" ref="H5:H17" si="1">D5+E5+F5</f>
        <v>1769200</v>
      </c>
      <c r="I5" s="1272">
        <v>840000</v>
      </c>
    </row>
    <row r="6" spans="1:15" ht="24" customHeight="1" x14ac:dyDescent="0.15">
      <c r="B6" s="1180" t="s">
        <v>3513</v>
      </c>
      <c r="C6" s="1270">
        <v>2012</v>
      </c>
      <c r="D6" s="1177">
        <v>745000</v>
      </c>
      <c r="E6" s="1177">
        <v>320000</v>
      </c>
      <c r="F6" s="1177">
        <v>755200</v>
      </c>
      <c r="G6" s="1179">
        <f t="shared" si="0"/>
        <v>3776</v>
      </c>
      <c r="H6" s="1178">
        <f t="shared" si="1"/>
        <v>1820200</v>
      </c>
      <c r="I6" s="1273">
        <v>830000</v>
      </c>
    </row>
    <row r="7" spans="1:15" ht="24" customHeight="1" x14ac:dyDescent="0.15">
      <c r="B7" s="1180" t="s">
        <v>3512</v>
      </c>
      <c r="C7" s="1270">
        <v>2013</v>
      </c>
      <c r="D7" s="1177">
        <v>745000</v>
      </c>
      <c r="E7" s="1177">
        <v>280000</v>
      </c>
      <c r="F7" s="1177">
        <v>704200</v>
      </c>
      <c r="G7" s="1179">
        <f t="shared" si="0"/>
        <v>3521</v>
      </c>
      <c r="H7" s="1178">
        <f t="shared" si="1"/>
        <v>1729200</v>
      </c>
      <c r="I7" s="1273">
        <v>849000</v>
      </c>
    </row>
    <row r="8" spans="1:15" ht="24" customHeight="1" x14ac:dyDescent="0.15">
      <c r="B8" s="1180" t="s">
        <v>3511</v>
      </c>
      <c r="C8" s="1270">
        <v>2014</v>
      </c>
      <c r="D8" s="1177">
        <v>745000</v>
      </c>
      <c r="E8" s="1177">
        <v>280000</v>
      </c>
      <c r="F8" s="1177">
        <v>702800</v>
      </c>
      <c r="G8" s="1179">
        <f t="shared" si="0"/>
        <v>3514</v>
      </c>
      <c r="H8" s="1178">
        <f t="shared" si="1"/>
        <v>1727800</v>
      </c>
      <c r="I8" s="1273">
        <v>750000</v>
      </c>
    </row>
    <row r="9" spans="1:15" ht="24" customHeight="1" x14ac:dyDescent="0.15">
      <c r="B9" s="1180" t="s">
        <v>3510</v>
      </c>
      <c r="C9" s="1270">
        <v>2015</v>
      </c>
      <c r="D9" s="1177">
        <v>745000</v>
      </c>
      <c r="E9" s="1177">
        <v>270000</v>
      </c>
      <c r="F9" s="1177">
        <v>741000</v>
      </c>
      <c r="G9" s="1179">
        <f t="shared" si="0"/>
        <v>3705</v>
      </c>
      <c r="H9" s="1178">
        <f t="shared" si="1"/>
        <v>1756000</v>
      </c>
      <c r="I9" s="1273">
        <v>870000</v>
      </c>
    </row>
    <row r="10" spans="1:15" ht="24" customHeight="1" x14ac:dyDescent="0.15">
      <c r="B10" s="1180" t="s">
        <v>3509</v>
      </c>
      <c r="C10" s="1270">
        <v>2016</v>
      </c>
      <c r="D10" s="1177">
        <v>745000</v>
      </c>
      <c r="E10" s="1177">
        <v>280000</v>
      </c>
      <c r="F10" s="1177">
        <v>779800</v>
      </c>
      <c r="G10" s="1179">
        <f t="shared" si="0"/>
        <v>3899</v>
      </c>
      <c r="H10" s="1178">
        <f t="shared" si="1"/>
        <v>1804800</v>
      </c>
      <c r="I10" s="1273">
        <v>880000</v>
      </c>
    </row>
    <row r="11" spans="1:15" ht="24" customHeight="1" x14ac:dyDescent="0.15">
      <c r="B11" s="1180" t="s">
        <v>3508</v>
      </c>
      <c r="C11" s="1270">
        <v>2017</v>
      </c>
      <c r="D11" s="1177">
        <v>745000</v>
      </c>
      <c r="E11" s="1177">
        <v>280000</v>
      </c>
      <c r="F11" s="1177">
        <v>800600</v>
      </c>
      <c r="G11" s="1179">
        <f t="shared" si="0"/>
        <v>4003</v>
      </c>
      <c r="H11" s="1178">
        <f t="shared" si="1"/>
        <v>1825600</v>
      </c>
      <c r="I11" s="1273">
        <v>900000</v>
      </c>
    </row>
    <row r="12" spans="1:15" ht="24" customHeight="1" x14ac:dyDescent="0.15">
      <c r="B12" s="1180" t="s">
        <v>3507</v>
      </c>
      <c r="C12" s="1270">
        <v>2018</v>
      </c>
      <c r="D12" s="1177">
        <v>745000</v>
      </c>
      <c r="E12" s="1177">
        <v>260000</v>
      </c>
      <c r="F12" s="1177">
        <v>701000</v>
      </c>
      <c r="G12" s="1179">
        <f t="shared" si="0"/>
        <v>3505</v>
      </c>
      <c r="H12" s="1178">
        <f t="shared" si="1"/>
        <v>1706000</v>
      </c>
      <c r="I12" s="1273">
        <v>850000</v>
      </c>
    </row>
    <row r="13" spans="1:15" ht="24" customHeight="1" x14ac:dyDescent="0.15">
      <c r="B13" s="1180" t="s">
        <v>3506</v>
      </c>
      <c r="C13" s="1270">
        <v>2019</v>
      </c>
      <c r="D13" s="1177">
        <v>745000</v>
      </c>
      <c r="E13" s="1177">
        <v>260000</v>
      </c>
      <c r="F13" s="1177">
        <v>729800</v>
      </c>
      <c r="G13" s="1179">
        <f t="shared" si="0"/>
        <v>3649</v>
      </c>
      <c r="H13" s="1178">
        <f t="shared" si="1"/>
        <v>1734800</v>
      </c>
      <c r="I13" s="1273">
        <v>790000</v>
      </c>
      <c r="O13" s="791" t="s">
        <v>1689</v>
      </c>
    </row>
    <row r="14" spans="1:15" ht="24" customHeight="1" x14ac:dyDescent="0.15">
      <c r="B14" s="1180" t="s">
        <v>3505</v>
      </c>
      <c r="C14" s="1270">
        <v>2020</v>
      </c>
      <c r="D14" s="1177">
        <v>745000</v>
      </c>
      <c r="E14" s="1177">
        <v>50000</v>
      </c>
      <c r="F14" s="1177">
        <v>162000</v>
      </c>
      <c r="G14" s="1179">
        <f t="shared" si="0"/>
        <v>810</v>
      </c>
      <c r="H14" s="1178">
        <f t="shared" si="1"/>
        <v>957000</v>
      </c>
      <c r="I14" s="1273">
        <v>100000</v>
      </c>
    </row>
    <row r="15" spans="1:15" ht="24" customHeight="1" x14ac:dyDescent="0.15">
      <c r="B15" s="1180" t="s">
        <v>3504</v>
      </c>
      <c r="C15" s="1270">
        <v>2021</v>
      </c>
      <c r="D15" s="1177">
        <v>745000</v>
      </c>
      <c r="E15" s="1177">
        <v>0</v>
      </c>
      <c r="F15" s="1177">
        <v>147000</v>
      </c>
      <c r="G15" s="1179">
        <f t="shared" si="0"/>
        <v>735</v>
      </c>
      <c r="H15" s="1178">
        <f t="shared" si="1"/>
        <v>892000</v>
      </c>
      <c r="I15" s="1273">
        <v>250000</v>
      </c>
    </row>
    <row r="16" spans="1:15" ht="24" customHeight="1" x14ac:dyDescent="0.15">
      <c r="B16" s="1180" t="s">
        <v>3503</v>
      </c>
      <c r="C16" s="1270">
        <v>2022</v>
      </c>
      <c r="D16" s="1177">
        <v>745000</v>
      </c>
      <c r="E16" s="1177">
        <v>0</v>
      </c>
      <c r="F16" s="1177">
        <v>439400</v>
      </c>
      <c r="G16" s="1179">
        <f t="shared" si="0"/>
        <v>2197</v>
      </c>
      <c r="H16" s="1178">
        <f t="shared" si="1"/>
        <v>1184400</v>
      </c>
      <c r="I16" s="1273">
        <v>650000</v>
      </c>
    </row>
    <row r="17" spans="2:9" ht="24" customHeight="1" x14ac:dyDescent="0.15">
      <c r="B17" s="1180" t="s">
        <v>3708</v>
      </c>
      <c r="C17" s="1275">
        <v>2023</v>
      </c>
      <c r="D17" s="1177">
        <v>745000</v>
      </c>
      <c r="E17" s="1177">
        <v>0</v>
      </c>
      <c r="F17" s="1177">
        <v>686000</v>
      </c>
      <c r="G17" s="1177">
        <f t="shared" si="0"/>
        <v>3430</v>
      </c>
      <c r="H17" s="1276">
        <f t="shared" si="1"/>
        <v>1431000</v>
      </c>
      <c r="I17" s="1277">
        <v>800000</v>
      </c>
    </row>
    <row r="18" spans="2:9" ht="24" customHeight="1" x14ac:dyDescent="0.15">
      <c r="B18" s="1180" t="s">
        <v>3709</v>
      </c>
      <c r="C18" s="1278">
        <v>2024</v>
      </c>
      <c r="D18" s="1177">
        <v>372500</v>
      </c>
      <c r="E18" s="1177">
        <v>0</v>
      </c>
      <c r="F18" s="1177"/>
      <c r="G18" s="1177"/>
      <c r="H18" s="1276"/>
      <c r="I18" s="1277"/>
    </row>
    <row r="19" spans="2:9" ht="24" customHeight="1" x14ac:dyDescent="0.15">
      <c r="B19" s="1180"/>
      <c r="C19" s="1285"/>
      <c r="D19" s="1286"/>
      <c r="E19" s="1286"/>
      <c r="F19" s="1286"/>
      <c r="G19" s="1286"/>
      <c r="H19" s="1287"/>
      <c r="I19" s="1288"/>
    </row>
    <row r="20" spans="2:9" ht="24" customHeight="1" x14ac:dyDescent="0.15">
      <c r="B20" s="1284"/>
      <c r="C20" s="1283"/>
      <c r="D20" s="1281"/>
      <c r="E20" s="1282"/>
      <c r="F20" s="1281"/>
      <c r="G20" s="1281"/>
      <c r="H20" s="1280"/>
      <c r="I20" s="1279"/>
    </row>
    <row r="21" spans="2:9" ht="24" customHeight="1" x14ac:dyDescent="0.15">
      <c r="C21" s="1271"/>
      <c r="D21" s="1176"/>
      <c r="E21" s="1176"/>
      <c r="F21" s="1176"/>
      <c r="G21" s="1176"/>
      <c r="H21" s="1175"/>
      <c r="I21" s="1274"/>
    </row>
    <row r="22" spans="2:9" ht="24" customHeight="1" x14ac:dyDescent="0.15">
      <c r="D22" s="1176"/>
      <c r="E22" s="1176"/>
      <c r="F22" s="1176"/>
      <c r="G22" s="1176"/>
      <c r="H22" s="1175"/>
      <c r="I22" s="1274"/>
    </row>
    <row r="23" spans="2:9" ht="24" customHeight="1" x14ac:dyDescent="0.15">
      <c r="D23" s="1176"/>
      <c r="E23" s="1176"/>
      <c r="F23" s="1176"/>
      <c r="G23" s="1176"/>
      <c r="H23" s="1175"/>
    </row>
    <row r="24" spans="2:9" ht="24" customHeight="1" x14ac:dyDescent="0.15">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5" x14ac:dyDescent="0.15"/>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5" x14ac:dyDescent="0.15"/>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125" defaultRowHeight="20.25" customHeight="1" x14ac:dyDescent="0.15"/>
  <cols>
    <col min="1" max="1" width="4.25" style="684" customWidth="1"/>
    <col min="2" max="2" width="13.5" style="667" customWidth="1"/>
    <col min="3" max="3" width="12.875" style="667" customWidth="1"/>
    <col min="4" max="4" width="11.125" style="668" customWidth="1"/>
    <col min="5" max="6" width="12.125" style="668" customWidth="1"/>
    <col min="7" max="7" width="32.375" style="668" customWidth="1"/>
    <col min="8" max="8" width="21.75" style="668" customWidth="1"/>
    <col min="9" max="11" width="14.875" style="668" customWidth="1"/>
    <col min="12" max="12" width="25.375" style="667" customWidth="1"/>
    <col min="13" max="14" width="18" style="667" customWidth="1"/>
    <col min="15" max="16384" width="12.125" style="667"/>
  </cols>
  <sheetData>
    <row r="1" spans="1:12" ht="20.25" customHeight="1" x14ac:dyDescent="0.15">
      <c r="A1" s="666" t="s">
        <v>2024</v>
      </c>
    </row>
    <row r="2" spans="1:12" ht="20.25" customHeight="1" x14ac:dyDescent="0.15">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15">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15">
      <c r="A4" s="669">
        <v>2</v>
      </c>
      <c r="B4" s="671" t="s">
        <v>2045</v>
      </c>
      <c r="C4" s="670" t="s">
        <v>2046</v>
      </c>
      <c r="D4" s="671"/>
      <c r="E4" s="671"/>
      <c r="F4" s="671" t="s">
        <v>2047</v>
      </c>
      <c r="G4" s="671" t="s">
        <v>2048</v>
      </c>
      <c r="H4" s="671" t="s">
        <v>2049</v>
      </c>
      <c r="I4" s="671" t="s">
        <v>2050</v>
      </c>
      <c r="J4" s="671"/>
      <c r="K4" s="671"/>
      <c r="L4" s="673"/>
    </row>
    <row r="5" spans="1:12" ht="20.25" customHeight="1" x14ac:dyDescent="0.15">
      <c r="A5" s="669">
        <v>3</v>
      </c>
      <c r="B5" s="671" t="s">
        <v>2051</v>
      </c>
      <c r="C5" s="670" t="s">
        <v>2052</v>
      </c>
      <c r="D5" s="671"/>
      <c r="E5" s="671" t="s">
        <v>2053</v>
      </c>
      <c r="F5" s="671" t="s">
        <v>2047</v>
      </c>
      <c r="G5" s="671" t="s">
        <v>2048</v>
      </c>
      <c r="H5" s="671" t="s">
        <v>2049</v>
      </c>
      <c r="I5" s="671" t="s">
        <v>2050</v>
      </c>
      <c r="J5" s="671"/>
      <c r="K5" s="671"/>
      <c r="L5" s="673"/>
    </row>
    <row r="6" spans="1:12" ht="20.25" customHeight="1" x14ac:dyDescent="0.15">
      <c r="A6" s="669">
        <v>4</v>
      </c>
      <c r="B6" s="670" t="s">
        <v>2054</v>
      </c>
      <c r="C6" s="670" t="s">
        <v>2055</v>
      </c>
      <c r="D6" s="671"/>
      <c r="E6" s="671" t="s">
        <v>2056</v>
      </c>
      <c r="F6" s="671" t="s">
        <v>2057</v>
      </c>
      <c r="G6" s="671" t="s">
        <v>2058</v>
      </c>
      <c r="H6" s="671"/>
      <c r="I6" s="671"/>
      <c r="J6" s="671"/>
      <c r="K6" s="671"/>
      <c r="L6" s="673"/>
    </row>
    <row r="7" spans="1:12" ht="20.25" customHeight="1" x14ac:dyDescent="0.15">
      <c r="A7" s="669">
        <v>5</v>
      </c>
      <c r="B7" s="670" t="s">
        <v>2059</v>
      </c>
      <c r="C7" s="670" t="s">
        <v>2060</v>
      </c>
      <c r="D7" s="671" t="s">
        <v>2061</v>
      </c>
      <c r="E7" s="671"/>
      <c r="F7" s="671" t="s">
        <v>2062</v>
      </c>
      <c r="G7" s="671" t="s">
        <v>2063</v>
      </c>
      <c r="H7" s="671" t="s">
        <v>2064</v>
      </c>
      <c r="I7" s="671" t="s">
        <v>2065</v>
      </c>
      <c r="J7" s="671"/>
      <c r="K7" s="671"/>
      <c r="L7" s="673"/>
    </row>
    <row r="8" spans="1:12" ht="20.25" customHeight="1" x14ac:dyDescent="0.15">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15">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15">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15">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15">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15">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15">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15">
      <c r="A15" s="669">
        <v>13</v>
      </c>
      <c r="B15" s="670" t="s">
        <v>2108</v>
      </c>
      <c r="C15" s="670" t="s">
        <v>32</v>
      </c>
      <c r="D15" s="671" t="s">
        <v>2109</v>
      </c>
      <c r="F15" s="671" t="s">
        <v>2110</v>
      </c>
      <c r="G15" s="671" t="s">
        <v>2111</v>
      </c>
      <c r="H15" s="671" t="s">
        <v>2112</v>
      </c>
      <c r="I15" s="671" t="s">
        <v>2113</v>
      </c>
      <c r="J15" s="671"/>
      <c r="K15" s="671"/>
      <c r="L15" s="673"/>
    </row>
    <row r="16" spans="1:12" ht="20.25" customHeight="1" x14ac:dyDescent="0.15">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15">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15">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15">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15">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15">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15">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15">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15">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15">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15">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15">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15">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15">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15">
      <c r="A30" s="669">
        <v>28</v>
      </c>
      <c r="B30" s="670"/>
      <c r="C30" s="670" t="s">
        <v>26</v>
      </c>
      <c r="D30" s="671"/>
      <c r="E30" s="671"/>
      <c r="F30" s="671"/>
      <c r="G30" s="671"/>
      <c r="H30" s="671"/>
      <c r="I30" s="671"/>
      <c r="J30" s="671"/>
      <c r="K30" s="671"/>
      <c r="L30" s="673"/>
    </row>
    <row r="31" spans="1:12" ht="20.25" customHeight="1" x14ac:dyDescent="0.15">
      <c r="A31" s="669">
        <v>29</v>
      </c>
      <c r="B31" s="670"/>
      <c r="D31" s="671"/>
      <c r="E31" s="671"/>
      <c r="F31" s="671" t="s">
        <v>2188</v>
      </c>
      <c r="G31" s="671" t="s">
        <v>2189</v>
      </c>
      <c r="H31" s="671" t="s">
        <v>2190</v>
      </c>
      <c r="I31" s="671"/>
      <c r="J31" s="671"/>
      <c r="K31" s="671"/>
      <c r="L31" s="673" t="s">
        <v>2191</v>
      </c>
    </row>
    <row r="32" spans="1:12" ht="20.25" customHeight="1" x14ac:dyDescent="0.15">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15">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15">
      <c r="A34" s="669" t="s">
        <v>1030</v>
      </c>
      <c r="B34" s="670" t="s">
        <v>2202</v>
      </c>
      <c r="C34" s="670" t="s">
        <v>2203</v>
      </c>
      <c r="D34" s="671"/>
      <c r="E34" s="671"/>
      <c r="F34" s="678" t="s">
        <v>2204</v>
      </c>
      <c r="G34" s="679" t="s">
        <v>2205</v>
      </c>
      <c r="H34" s="671"/>
      <c r="I34" s="671"/>
      <c r="J34" s="671"/>
      <c r="K34" s="671"/>
      <c r="L34" s="680" t="s">
        <v>2206</v>
      </c>
    </row>
    <row r="35" spans="1:12" ht="20.25" customHeight="1" x14ac:dyDescent="0.15">
      <c r="A35" s="669">
        <v>33</v>
      </c>
      <c r="B35" s="670" t="s">
        <v>2207</v>
      </c>
      <c r="D35" s="671"/>
      <c r="E35" s="671"/>
      <c r="F35" s="671" t="s">
        <v>2208</v>
      </c>
      <c r="G35" s="671" t="s">
        <v>2209</v>
      </c>
      <c r="H35" s="671" t="s">
        <v>2210</v>
      </c>
      <c r="I35" s="671"/>
      <c r="J35" s="671"/>
      <c r="K35" s="671"/>
      <c r="L35" s="673"/>
    </row>
    <row r="36" spans="1:12" ht="20.25" customHeight="1" x14ac:dyDescent="0.15">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15">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15">
      <c r="A38" s="669">
        <v>36</v>
      </c>
      <c r="B38" s="670" t="s">
        <v>2224</v>
      </c>
      <c r="C38" s="670" t="s">
        <v>2060</v>
      </c>
      <c r="D38" s="671"/>
      <c r="E38" s="671" t="s">
        <v>2225</v>
      </c>
      <c r="F38" s="671"/>
      <c r="G38" s="671"/>
      <c r="H38" s="671"/>
      <c r="I38" s="671"/>
      <c r="J38" s="671"/>
      <c r="K38" s="671"/>
      <c r="L38" s="673"/>
    </row>
    <row r="39" spans="1:12" ht="20.25" customHeight="1" x14ac:dyDescent="0.15">
      <c r="A39" s="669">
        <v>37</v>
      </c>
      <c r="B39" s="670" t="s">
        <v>2226</v>
      </c>
      <c r="C39" s="670" t="s">
        <v>2060</v>
      </c>
      <c r="D39" s="671" t="s">
        <v>2227</v>
      </c>
      <c r="E39" s="671"/>
      <c r="F39" s="671"/>
      <c r="G39" s="671" t="s">
        <v>2228</v>
      </c>
      <c r="H39" s="671" t="s">
        <v>2229</v>
      </c>
      <c r="I39" s="671"/>
      <c r="J39" s="671"/>
      <c r="K39" s="671"/>
      <c r="L39" s="673"/>
    </row>
    <row r="40" spans="1:12" ht="20.25" customHeight="1" x14ac:dyDescent="0.15">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15">
      <c r="A41" s="669">
        <v>39</v>
      </c>
      <c r="B41" s="670" t="s">
        <v>2236</v>
      </c>
      <c r="C41" s="670" t="s">
        <v>2060</v>
      </c>
      <c r="D41" s="671"/>
      <c r="E41" s="671"/>
      <c r="F41" s="671" t="s">
        <v>2237</v>
      </c>
      <c r="G41" s="671" t="s">
        <v>2238</v>
      </c>
      <c r="H41" s="671"/>
      <c r="I41" s="671" t="s">
        <v>2239</v>
      </c>
      <c r="J41" s="671"/>
      <c r="K41" s="671"/>
      <c r="L41" s="673"/>
    </row>
    <row r="42" spans="1:12" ht="20.25" customHeight="1" x14ac:dyDescent="0.15">
      <c r="A42" s="669">
        <v>40</v>
      </c>
      <c r="B42" s="670" t="s">
        <v>2122</v>
      </c>
      <c r="C42" s="670" t="s">
        <v>2240</v>
      </c>
      <c r="D42" s="671"/>
      <c r="E42" s="671" t="s">
        <v>2056</v>
      </c>
      <c r="F42" s="671"/>
      <c r="G42" s="670" t="s">
        <v>2241</v>
      </c>
      <c r="H42" s="670" t="s">
        <v>2242</v>
      </c>
      <c r="I42" s="671"/>
      <c r="J42" s="671"/>
      <c r="K42" s="671"/>
      <c r="L42" s="673"/>
    </row>
    <row r="43" spans="1:12" ht="20.25" customHeight="1" x14ac:dyDescent="0.15">
      <c r="A43" s="669"/>
      <c r="B43" s="682" t="s">
        <v>2243</v>
      </c>
      <c r="C43" s="670" t="s">
        <v>2244</v>
      </c>
      <c r="D43" s="671"/>
      <c r="E43" s="671"/>
      <c r="F43" s="671" t="s">
        <v>2245</v>
      </c>
      <c r="G43" s="671" t="s">
        <v>2246</v>
      </c>
      <c r="H43" s="671"/>
      <c r="I43" s="671"/>
      <c r="J43" s="671"/>
      <c r="K43" s="671"/>
      <c r="L43" s="673"/>
    </row>
    <row r="44" spans="1:12" ht="20.25" customHeight="1" x14ac:dyDescent="0.15">
      <c r="A44" s="669">
        <v>42</v>
      </c>
      <c r="B44" s="670" t="s">
        <v>2247</v>
      </c>
      <c r="C44" s="677" t="s">
        <v>69</v>
      </c>
      <c r="D44" s="671"/>
      <c r="E44" s="671"/>
      <c r="F44" s="671" t="s">
        <v>2248</v>
      </c>
      <c r="G44" s="671" t="s">
        <v>2249</v>
      </c>
      <c r="H44" s="671" t="s">
        <v>2250</v>
      </c>
      <c r="I44" s="671"/>
      <c r="J44" s="671"/>
      <c r="K44" s="671"/>
      <c r="L44" s="673"/>
    </row>
    <row r="45" spans="1:12" ht="20.25" customHeight="1" x14ac:dyDescent="0.15">
      <c r="A45" s="669"/>
      <c r="B45" s="670" t="s">
        <v>2251</v>
      </c>
      <c r="C45" s="670" t="s">
        <v>2252</v>
      </c>
      <c r="D45" s="671"/>
      <c r="E45" s="671"/>
      <c r="F45" s="671" t="s">
        <v>2253</v>
      </c>
      <c r="G45" s="671" t="s">
        <v>2254</v>
      </c>
      <c r="H45" s="671" t="s">
        <v>2255</v>
      </c>
      <c r="I45" s="671"/>
      <c r="J45" s="671"/>
      <c r="K45" s="671"/>
      <c r="L45" s="673"/>
    </row>
    <row r="46" spans="1:12" ht="20.25" customHeight="1" x14ac:dyDescent="0.15">
      <c r="A46" s="669">
        <v>44</v>
      </c>
      <c r="B46" s="670" t="s">
        <v>2256</v>
      </c>
      <c r="C46" s="677" t="s">
        <v>2257</v>
      </c>
      <c r="D46" s="671"/>
      <c r="E46" s="671"/>
      <c r="F46" s="671" t="s">
        <v>2258</v>
      </c>
      <c r="G46" s="671" t="s">
        <v>2259</v>
      </c>
      <c r="H46" s="671"/>
      <c r="I46" s="671"/>
      <c r="J46" s="671"/>
      <c r="K46" s="671"/>
      <c r="L46" s="673"/>
    </row>
    <row r="47" spans="1:12" ht="20.25" customHeight="1" x14ac:dyDescent="0.15">
      <c r="A47" s="669">
        <v>45</v>
      </c>
      <c r="B47" s="670" t="s">
        <v>2260</v>
      </c>
      <c r="C47" s="670" t="s">
        <v>69</v>
      </c>
      <c r="D47" s="671"/>
      <c r="E47" s="671"/>
      <c r="F47" s="671" t="s">
        <v>2261</v>
      </c>
      <c r="G47" s="671" t="s">
        <v>2262</v>
      </c>
      <c r="H47" s="671"/>
      <c r="I47" s="671"/>
      <c r="J47" s="671"/>
      <c r="K47" s="671"/>
      <c r="L47" s="673"/>
    </row>
    <row r="48" spans="1:12" ht="20.25" customHeight="1" x14ac:dyDescent="0.15">
      <c r="A48" s="669"/>
      <c r="B48" s="670"/>
      <c r="C48" s="677"/>
      <c r="D48" s="671"/>
      <c r="E48" s="671"/>
      <c r="F48" s="671"/>
      <c r="G48" s="671"/>
      <c r="H48" s="671"/>
      <c r="I48" s="671"/>
      <c r="J48" s="671"/>
      <c r="K48" s="671"/>
      <c r="L48" s="673"/>
    </row>
    <row r="49" spans="1:12" ht="20.25" customHeight="1" x14ac:dyDescent="0.15">
      <c r="A49" s="669"/>
      <c r="B49" s="670"/>
      <c r="C49" s="670"/>
      <c r="D49" s="671"/>
      <c r="E49" s="671"/>
      <c r="F49" s="671"/>
      <c r="G49" s="671"/>
      <c r="H49" s="671"/>
      <c r="I49" s="671"/>
      <c r="J49" s="671"/>
      <c r="K49" s="671"/>
      <c r="L49" s="673"/>
    </row>
    <row r="50" spans="1:12" ht="20.25" customHeight="1" x14ac:dyDescent="0.15">
      <c r="A50" s="669"/>
      <c r="B50" s="670"/>
      <c r="C50" s="677"/>
      <c r="D50" s="671"/>
      <c r="E50" s="671"/>
      <c r="F50" s="671"/>
      <c r="G50" s="671"/>
      <c r="H50" s="671"/>
      <c r="I50" s="671"/>
      <c r="J50" s="671"/>
      <c r="K50" s="671"/>
      <c r="L50" s="673"/>
    </row>
    <row r="51" spans="1:12" ht="20.25" customHeight="1" x14ac:dyDescent="0.15">
      <c r="A51" s="669"/>
      <c r="B51" s="670"/>
      <c r="C51" s="670"/>
      <c r="D51" s="671"/>
      <c r="E51" s="671"/>
      <c r="F51" s="671"/>
      <c r="G51" s="671"/>
      <c r="H51" s="671"/>
      <c r="I51" s="671"/>
      <c r="J51" s="671"/>
      <c r="K51" s="671"/>
      <c r="L51" s="673"/>
    </row>
    <row r="52" spans="1:12" ht="20.25" customHeight="1" x14ac:dyDescent="0.15">
      <c r="A52" s="669"/>
      <c r="B52" s="670"/>
      <c r="C52" s="677"/>
      <c r="D52" s="671"/>
      <c r="E52" s="671"/>
      <c r="F52" s="671"/>
      <c r="G52" s="671"/>
      <c r="H52" s="671"/>
      <c r="I52" s="671"/>
      <c r="J52" s="671"/>
      <c r="K52" s="671"/>
      <c r="L52" s="673"/>
    </row>
    <row r="53" spans="1:12" ht="20.25" customHeight="1" x14ac:dyDescent="0.15">
      <c r="A53" s="669"/>
      <c r="B53" s="670"/>
      <c r="C53" s="670"/>
      <c r="D53" s="683"/>
      <c r="E53" s="683"/>
      <c r="F53" s="671"/>
      <c r="G53" s="671"/>
      <c r="H53" s="671"/>
      <c r="I53" s="671"/>
      <c r="J53" s="671"/>
      <c r="K53" s="671"/>
      <c r="L53" s="673"/>
    </row>
    <row r="54" spans="1:12" ht="20.25" customHeight="1" x14ac:dyDescent="0.15">
      <c r="A54" s="669"/>
      <c r="B54" s="670"/>
      <c r="C54" s="670"/>
      <c r="D54" s="671"/>
      <c r="E54" s="671"/>
      <c r="F54" s="671"/>
      <c r="G54" s="671"/>
      <c r="H54" s="671"/>
      <c r="I54" s="671"/>
      <c r="J54" s="671"/>
      <c r="K54" s="671"/>
      <c r="L54" s="673"/>
    </row>
    <row r="55" spans="1:12" ht="20.25" customHeight="1" x14ac:dyDescent="0.15">
      <c r="A55" s="669"/>
      <c r="B55" s="670"/>
      <c r="C55" s="670"/>
      <c r="D55" s="671"/>
      <c r="E55" s="671"/>
      <c r="F55" s="671"/>
      <c r="G55" s="671"/>
      <c r="H55" s="671"/>
      <c r="I55" s="671"/>
      <c r="J55" s="671"/>
      <c r="K55" s="671"/>
      <c r="L55" s="673"/>
    </row>
    <row r="56" spans="1:12" ht="20.25" customHeight="1" x14ac:dyDescent="0.15">
      <c r="A56" s="669"/>
      <c r="B56" s="670"/>
      <c r="C56" s="670"/>
      <c r="D56" s="671"/>
      <c r="E56" s="671"/>
      <c r="F56" s="671"/>
      <c r="G56" s="671"/>
      <c r="H56" s="671"/>
      <c r="I56" s="671"/>
      <c r="J56" s="671"/>
      <c r="K56" s="671"/>
      <c r="L56" s="673"/>
    </row>
    <row r="57" spans="1:12" ht="20.25" customHeight="1" x14ac:dyDescent="0.15">
      <c r="A57" s="669"/>
      <c r="B57" s="670"/>
      <c r="C57" s="677"/>
      <c r="D57" s="671"/>
      <c r="E57" s="671"/>
      <c r="F57" s="671"/>
      <c r="G57" s="671"/>
      <c r="H57" s="671"/>
      <c r="I57" s="671"/>
      <c r="J57" s="671"/>
      <c r="K57" s="671"/>
      <c r="L57" s="673"/>
    </row>
    <row r="58" spans="1:12" ht="20.25" customHeight="1" x14ac:dyDescent="0.15">
      <c r="A58" s="669"/>
      <c r="B58" s="670"/>
      <c r="C58" s="670"/>
      <c r="D58" s="671"/>
      <c r="E58" s="671"/>
      <c r="F58" s="671"/>
      <c r="G58" s="671"/>
      <c r="H58" s="671"/>
      <c r="I58" s="671"/>
      <c r="J58" s="671"/>
      <c r="K58" s="671"/>
      <c r="L58" s="673"/>
    </row>
    <row r="59" spans="1:12" ht="20.25" customHeight="1" x14ac:dyDescent="0.15">
      <c r="A59" s="669"/>
      <c r="B59" s="670"/>
      <c r="C59" s="677"/>
      <c r="D59" s="671"/>
      <c r="E59" s="671"/>
      <c r="F59" s="671"/>
      <c r="G59" s="671"/>
      <c r="H59" s="671"/>
      <c r="I59" s="671"/>
      <c r="J59" s="671"/>
      <c r="K59" s="671"/>
      <c r="L59" s="673"/>
    </row>
    <row r="60" spans="1:12" ht="20.25" customHeight="1" x14ac:dyDescent="0.15">
      <c r="A60" s="669"/>
      <c r="B60" s="670"/>
      <c r="C60" s="670"/>
      <c r="D60" s="671"/>
      <c r="E60" s="671"/>
      <c r="F60" s="671"/>
      <c r="G60" s="671"/>
      <c r="H60" s="671"/>
      <c r="I60" s="671"/>
      <c r="J60" s="671"/>
      <c r="K60" s="671"/>
      <c r="L60" s="673"/>
    </row>
    <row r="61" spans="1:12" ht="20.25" customHeight="1" x14ac:dyDescent="0.15">
      <c r="A61" s="669"/>
      <c r="B61" s="670"/>
      <c r="C61" s="670"/>
      <c r="D61" s="671"/>
      <c r="E61" s="671"/>
      <c r="F61" s="671"/>
      <c r="G61" s="671"/>
      <c r="H61" s="671"/>
      <c r="I61" s="671"/>
      <c r="J61" s="671"/>
      <c r="K61" s="671"/>
      <c r="L61" s="673"/>
    </row>
    <row r="62" spans="1:12" ht="20.25" customHeight="1" x14ac:dyDescent="0.15">
      <c r="A62" s="669"/>
      <c r="B62" s="670"/>
      <c r="C62" s="670"/>
      <c r="D62" s="671"/>
      <c r="E62" s="671"/>
      <c r="F62" s="671"/>
      <c r="G62" s="671"/>
      <c r="H62" s="671"/>
      <c r="I62" s="671"/>
      <c r="J62" s="671"/>
      <c r="K62" s="671"/>
      <c r="L62" s="673"/>
    </row>
    <row r="63" spans="1:12" ht="20.25" customHeight="1" x14ac:dyDescent="0.15">
      <c r="A63" s="669"/>
      <c r="B63" s="670"/>
      <c r="C63" s="677"/>
      <c r="D63" s="671"/>
      <c r="E63" s="671"/>
      <c r="F63" s="671"/>
      <c r="G63" s="671"/>
      <c r="H63" s="671"/>
      <c r="I63" s="671"/>
      <c r="J63" s="671"/>
      <c r="K63" s="671"/>
      <c r="L63" s="673"/>
    </row>
    <row r="64" spans="1:12" ht="20.25" customHeight="1" x14ac:dyDescent="0.15">
      <c r="A64" s="669"/>
      <c r="B64" s="670"/>
      <c r="C64" s="670"/>
      <c r="D64" s="671"/>
      <c r="E64" s="671"/>
      <c r="F64" s="671"/>
      <c r="G64" s="671"/>
      <c r="H64" s="671"/>
      <c r="I64" s="671"/>
      <c r="J64" s="671"/>
      <c r="K64" s="671"/>
      <c r="L64" s="673"/>
    </row>
    <row r="65" spans="1:12" ht="20.25" customHeight="1" x14ac:dyDescent="0.15">
      <c r="A65" s="669"/>
      <c r="B65" s="670"/>
      <c r="C65" s="670"/>
      <c r="D65" s="671"/>
      <c r="E65" s="671"/>
      <c r="F65" s="671"/>
      <c r="G65" s="671"/>
      <c r="H65" s="671"/>
      <c r="I65" s="671"/>
      <c r="J65" s="671"/>
      <c r="K65" s="671"/>
      <c r="L65" s="673"/>
    </row>
    <row r="66" spans="1:12" ht="20.25" customHeight="1" x14ac:dyDescent="0.15">
      <c r="A66" s="669"/>
      <c r="B66" s="670"/>
      <c r="C66" s="670"/>
      <c r="D66" s="671"/>
      <c r="E66" s="671"/>
      <c r="F66" s="671"/>
      <c r="G66" s="671"/>
      <c r="H66" s="671"/>
      <c r="I66" s="671"/>
      <c r="J66" s="671"/>
      <c r="K66" s="671"/>
      <c r="L66" s="673"/>
    </row>
    <row r="67" spans="1:12" ht="20.25" customHeight="1" x14ac:dyDescent="0.15">
      <c r="A67" s="669"/>
      <c r="B67" s="670"/>
      <c r="C67" s="670"/>
      <c r="D67" s="671"/>
      <c r="E67" s="671"/>
      <c r="F67" s="671"/>
      <c r="G67" s="671"/>
      <c r="H67" s="671"/>
      <c r="I67" s="671"/>
      <c r="J67" s="671"/>
      <c r="K67" s="671"/>
      <c r="L67" s="673"/>
    </row>
    <row r="68" spans="1:12" ht="20.25" customHeight="1" x14ac:dyDescent="0.15">
      <c r="A68" s="669"/>
      <c r="B68" s="670"/>
      <c r="C68" s="670"/>
      <c r="D68" s="671"/>
      <c r="E68" s="671"/>
      <c r="F68" s="671"/>
      <c r="G68" s="671"/>
      <c r="H68" s="671"/>
      <c r="I68" s="671"/>
      <c r="J68" s="671"/>
      <c r="K68" s="671"/>
      <c r="L68" s="673"/>
    </row>
    <row r="69" spans="1:12" ht="20.25" customHeight="1" x14ac:dyDescent="0.15">
      <c r="A69" s="669"/>
      <c r="B69" s="670"/>
      <c r="C69" s="677"/>
      <c r="D69" s="671"/>
      <c r="E69" s="671"/>
      <c r="F69" s="671"/>
      <c r="G69" s="671"/>
      <c r="H69" s="671"/>
      <c r="I69" s="671"/>
      <c r="J69" s="671"/>
      <c r="K69" s="671"/>
      <c r="L69" s="673"/>
    </row>
    <row r="70" spans="1:12" ht="20.25" customHeight="1" x14ac:dyDescent="0.15">
      <c r="A70" s="669"/>
      <c r="B70" s="670"/>
      <c r="C70" s="670"/>
      <c r="D70" s="671"/>
      <c r="E70" s="671"/>
      <c r="F70" s="671"/>
      <c r="G70" s="671"/>
      <c r="H70" s="671"/>
      <c r="I70" s="671"/>
      <c r="J70" s="671"/>
      <c r="K70" s="671"/>
      <c r="L70" s="673"/>
    </row>
    <row r="71" spans="1:12" ht="20.25" customHeight="1" x14ac:dyDescent="0.15">
      <c r="A71" s="669"/>
      <c r="B71" s="670"/>
      <c r="C71" s="677"/>
      <c r="D71" s="671"/>
      <c r="E71" s="671"/>
      <c r="F71" s="671"/>
      <c r="G71" s="671"/>
      <c r="H71" s="671"/>
      <c r="I71" s="671"/>
      <c r="J71" s="671"/>
      <c r="K71" s="671"/>
      <c r="L71" s="673"/>
    </row>
    <row r="72" spans="1:12" ht="20.25" customHeight="1" x14ac:dyDescent="0.15">
      <c r="A72" s="669"/>
      <c r="B72" s="670"/>
      <c r="C72" s="670"/>
      <c r="D72" s="671"/>
      <c r="E72" s="671"/>
      <c r="F72" s="671"/>
      <c r="G72" s="671"/>
      <c r="H72" s="671"/>
      <c r="I72" s="671"/>
      <c r="J72" s="671"/>
      <c r="K72" s="671"/>
      <c r="L72" s="673"/>
    </row>
    <row r="73" spans="1:12" ht="20.25" customHeight="1" x14ac:dyDescent="0.15">
      <c r="A73" s="669"/>
      <c r="B73" s="670"/>
      <c r="C73" s="677"/>
      <c r="D73" s="671"/>
      <c r="E73" s="671"/>
      <c r="F73" s="671"/>
      <c r="G73" s="671"/>
      <c r="H73" s="671"/>
      <c r="I73" s="671"/>
      <c r="J73" s="671"/>
      <c r="K73" s="671"/>
      <c r="L73" s="673"/>
    </row>
    <row r="74" spans="1:12" ht="20.25" customHeight="1" x14ac:dyDescent="0.15">
      <c r="A74" s="669"/>
      <c r="B74" s="670"/>
      <c r="C74" s="670"/>
      <c r="D74" s="671"/>
      <c r="E74" s="671"/>
      <c r="F74" s="671"/>
      <c r="G74" s="671"/>
      <c r="H74" s="671"/>
      <c r="I74" s="671"/>
      <c r="J74" s="671"/>
      <c r="K74" s="671"/>
      <c r="L74" s="673"/>
    </row>
    <row r="75" spans="1:12" ht="20.25" customHeight="1" x14ac:dyDescent="0.15">
      <c r="A75" s="669"/>
      <c r="B75" s="670"/>
      <c r="C75" s="677"/>
      <c r="D75" s="671"/>
      <c r="E75" s="671"/>
      <c r="F75" s="671"/>
      <c r="G75" s="671"/>
      <c r="H75" s="671"/>
      <c r="I75" s="671"/>
      <c r="J75" s="671"/>
      <c r="K75" s="671"/>
      <c r="L75" s="673"/>
    </row>
    <row r="76" spans="1:12" ht="20.25" customHeight="1" x14ac:dyDescent="0.15">
      <c r="A76" s="669"/>
      <c r="B76" s="670"/>
      <c r="C76" s="670"/>
      <c r="D76" s="671"/>
      <c r="E76" s="671"/>
      <c r="F76" s="671"/>
      <c r="G76" s="671"/>
      <c r="H76" s="671"/>
      <c r="I76" s="671"/>
      <c r="J76" s="671"/>
      <c r="K76" s="671"/>
      <c r="L76" s="673"/>
    </row>
    <row r="77" spans="1:12" ht="20.25" customHeight="1" x14ac:dyDescent="0.15">
      <c r="A77" s="669"/>
      <c r="B77" s="670"/>
      <c r="C77" s="677"/>
      <c r="D77" s="671"/>
      <c r="E77" s="671"/>
      <c r="F77" s="671"/>
      <c r="G77" s="671"/>
      <c r="H77" s="671"/>
      <c r="I77" s="671"/>
      <c r="J77" s="671"/>
      <c r="K77" s="671"/>
      <c r="L77" s="673"/>
    </row>
    <row r="78" spans="1:12" ht="20.25" customHeight="1" x14ac:dyDescent="0.15">
      <c r="A78" s="669"/>
      <c r="B78" s="670"/>
      <c r="C78" s="670"/>
      <c r="D78" s="671"/>
      <c r="E78" s="671"/>
      <c r="F78" s="671"/>
      <c r="G78" s="671"/>
      <c r="H78" s="671"/>
      <c r="I78" s="671"/>
      <c r="J78" s="671"/>
      <c r="K78" s="671"/>
      <c r="L78" s="673"/>
    </row>
    <row r="79" spans="1:12" ht="20.25" customHeight="1" x14ac:dyDescent="0.15">
      <c r="A79" s="669"/>
      <c r="B79" s="670"/>
      <c r="C79" s="677"/>
      <c r="D79" s="671"/>
      <c r="E79" s="671"/>
      <c r="F79" s="671"/>
      <c r="G79" s="671"/>
      <c r="H79" s="671"/>
      <c r="I79" s="671"/>
      <c r="J79" s="671"/>
      <c r="K79" s="671"/>
      <c r="L79" s="673"/>
    </row>
    <row r="80" spans="1:12" ht="20.25" customHeight="1" x14ac:dyDescent="0.15">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15"/>
  <cols>
    <col min="1" max="1" width="21.75" customWidth="1"/>
    <col min="2" max="9" width="12.375" customWidth="1"/>
    <col min="10" max="10" width="10.375" style="90" customWidth="1"/>
  </cols>
  <sheetData>
    <row r="1" spans="1:10" ht="33" customHeight="1" x14ac:dyDescent="0.15">
      <c r="A1" s="59" t="s">
        <v>2000</v>
      </c>
      <c r="I1" s="565" t="s">
        <v>2001</v>
      </c>
    </row>
    <row r="2" spans="1:10" ht="21.75" customHeight="1" x14ac:dyDescent="0.15">
      <c r="A2" s="651" t="s">
        <v>1995</v>
      </c>
      <c r="B2" s="652" t="s">
        <v>2</v>
      </c>
      <c r="C2" s="652" t="s">
        <v>468</v>
      </c>
      <c r="D2" s="652" t="s">
        <v>492</v>
      </c>
      <c r="E2" s="652" t="s">
        <v>522</v>
      </c>
      <c r="F2" s="652" t="s">
        <v>546</v>
      </c>
      <c r="G2" s="652" t="s">
        <v>1629</v>
      </c>
      <c r="H2" s="652" t="s">
        <v>1758</v>
      </c>
      <c r="I2" s="652" t="s">
        <v>380</v>
      </c>
    </row>
    <row r="3" spans="1:10" ht="21.75" customHeight="1" x14ac:dyDescent="0.15">
      <c r="A3" s="649" t="s">
        <v>2002</v>
      </c>
      <c r="B3" s="650">
        <v>724200</v>
      </c>
      <c r="C3" s="650">
        <v>755200</v>
      </c>
      <c r="D3" s="650">
        <v>704200</v>
      </c>
      <c r="E3" s="650">
        <v>702800</v>
      </c>
      <c r="F3" s="650">
        <v>741000</v>
      </c>
      <c r="G3" s="650">
        <v>779800</v>
      </c>
      <c r="H3" s="650"/>
      <c r="I3" s="650">
        <f>SUM(B3:H3)</f>
        <v>4407200</v>
      </c>
    </row>
    <row r="4" spans="1:10" ht="21.75" customHeight="1" x14ac:dyDescent="0.15">
      <c r="A4" s="648" t="s">
        <v>2003</v>
      </c>
      <c r="B4" s="80">
        <v>300000</v>
      </c>
      <c r="C4" s="80">
        <v>320000</v>
      </c>
      <c r="D4" s="80">
        <v>280000</v>
      </c>
      <c r="E4" s="80">
        <v>280000</v>
      </c>
      <c r="F4" s="80">
        <v>270000</v>
      </c>
      <c r="G4" s="80">
        <v>280000</v>
      </c>
      <c r="H4" s="80"/>
      <c r="I4" s="80">
        <f>SUM(B4:H4)</f>
        <v>1730000</v>
      </c>
    </row>
    <row r="5" spans="1:10" ht="21.75" customHeight="1" thickBot="1" x14ac:dyDescent="0.2">
      <c r="A5" s="659" t="s">
        <v>389</v>
      </c>
      <c r="B5" s="661">
        <v>705000</v>
      </c>
      <c r="C5" s="661">
        <v>745000</v>
      </c>
      <c r="D5" s="661">
        <v>745000</v>
      </c>
      <c r="E5" s="661">
        <v>745000</v>
      </c>
      <c r="F5" s="661">
        <v>745000</v>
      </c>
      <c r="G5" s="661">
        <v>745000</v>
      </c>
      <c r="H5" s="661"/>
      <c r="I5" s="661">
        <f>SUM(B5:H5)</f>
        <v>4430000</v>
      </c>
    </row>
    <row r="6" spans="1:10" ht="21.75" customHeight="1" x14ac:dyDescent="0.15">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15">
      <c r="A7" s="534"/>
      <c r="B7" s="511"/>
      <c r="C7" s="511"/>
      <c r="D7" s="511"/>
      <c r="E7" s="511"/>
      <c r="F7" s="511"/>
      <c r="G7" s="511"/>
      <c r="H7" s="511"/>
      <c r="I7" s="511"/>
      <c r="J7" s="113"/>
    </row>
    <row r="8" spans="1:10" ht="21.75" customHeight="1" x14ac:dyDescent="0.15">
      <c r="A8" s="651" t="s">
        <v>1996</v>
      </c>
      <c r="B8" s="652" t="s">
        <v>2</v>
      </c>
      <c r="C8" s="652" t="s">
        <v>468</v>
      </c>
      <c r="D8" s="652" t="s">
        <v>492</v>
      </c>
      <c r="E8" s="652" t="s">
        <v>522</v>
      </c>
      <c r="F8" s="652" t="s">
        <v>546</v>
      </c>
      <c r="G8" s="652" t="s">
        <v>1629</v>
      </c>
      <c r="H8" s="652" t="s">
        <v>1758</v>
      </c>
      <c r="I8" s="652" t="s">
        <v>380</v>
      </c>
    </row>
    <row r="9" spans="1:10" ht="21.75" customHeight="1" x14ac:dyDescent="0.15">
      <c r="A9" s="649" t="s">
        <v>397</v>
      </c>
      <c r="B9" s="650">
        <v>1865695</v>
      </c>
      <c r="C9" s="650">
        <v>428340</v>
      </c>
      <c r="D9" s="650">
        <v>1426145</v>
      </c>
      <c r="E9" s="650">
        <v>215000</v>
      </c>
      <c r="F9" s="650">
        <v>680112</v>
      </c>
      <c r="G9" s="650">
        <v>245000</v>
      </c>
      <c r="H9" s="650"/>
      <c r="I9" s="650">
        <f>SUM(B9:H9)</f>
        <v>4860292</v>
      </c>
      <c r="J9" s="90">
        <v>750000</v>
      </c>
    </row>
    <row r="10" spans="1:10" ht="21.75" customHeight="1" x14ac:dyDescent="0.15">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
      <c r="A11" s="659" t="s">
        <v>1994</v>
      </c>
      <c r="B11" s="661">
        <v>691858</v>
      </c>
      <c r="C11" s="661">
        <v>1155</v>
      </c>
      <c r="D11" s="661">
        <v>25230</v>
      </c>
      <c r="E11" s="661">
        <v>1284</v>
      </c>
      <c r="F11" s="661">
        <v>432</v>
      </c>
      <c r="G11" s="661">
        <v>1782</v>
      </c>
      <c r="H11" s="661"/>
      <c r="I11" s="661">
        <f>SUM(B11:H11)</f>
        <v>721741</v>
      </c>
    </row>
    <row r="12" spans="1:10" ht="21.75" customHeight="1" x14ac:dyDescent="0.15">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15">
      <c r="A13" s="2"/>
      <c r="B13" s="113"/>
      <c r="C13" s="113"/>
      <c r="D13" s="113"/>
      <c r="E13" s="113"/>
      <c r="F13" s="113"/>
      <c r="G13" s="113"/>
      <c r="H13" s="113"/>
      <c r="I13" s="113"/>
    </row>
    <row r="14" spans="1:10" ht="29.25" customHeight="1" x14ac:dyDescent="0.15">
      <c r="A14" s="59" t="s">
        <v>2004</v>
      </c>
      <c r="B14" s="90"/>
      <c r="C14" s="90"/>
      <c r="D14" s="90"/>
      <c r="E14" s="90"/>
      <c r="F14" s="90"/>
      <c r="G14" s="90"/>
      <c r="H14" s="90"/>
      <c r="I14" s="90"/>
    </row>
    <row r="15" spans="1:10" ht="21.75" customHeight="1" x14ac:dyDescent="0.15">
      <c r="A15" s="651" t="s">
        <v>405</v>
      </c>
      <c r="B15" s="652" t="s">
        <v>1998</v>
      </c>
      <c r="C15" s="652" t="s">
        <v>1999</v>
      </c>
      <c r="G15" s="655"/>
      <c r="H15" s="655"/>
    </row>
    <row r="16" spans="1:10" ht="21.75" customHeight="1" x14ac:dyDescent="0.15">
      <c r="A16" s="649" t="s">
        <v>1668</v>
      </c>
      <c r="B16" s="662">
        <v>20000</v>
      </c>
      <c r="C16" s="662">
        <v>15000</v>
      </c>
      <c r="G16" s="655"/>
    </row>
    <row r="17" spans="1:7" ht="21.75" customHeight="1" x14ac:dyDescent="0.15">
      <c r="A17" s="648" t="s">
        <v>1669</v>
      </c>
      <c r="B17" s="657">
        <v>40000</v>
      </c>
      <c r="C17" s="657">
        <v>25000</v>
      </c>
      <c r="E17" s="655"/>
      <c r="F17" s="655"/>
      <c r="G17" s="655"/>
    </row>
    <row r="18" spans="1:7" ht="21.75" customHeight="1" x14ac:dyDescent="0.15">
      <c r="A18" s="648" t="s">
        <v>1670</v>
      </c>
      <c r="B18" s="657">
        <v>150000</v>
      </c>
      <c r="C18" s="657">
        <v>110000</v>
      </c>
    </row>
    <row r="19" spans="1:7" ht="21.75" customHeight="1" x14ac:dyDescent="0.15">
      <c r="A19" s="648" t="s">
        <v>1673</v>
      </c>
      <c r="B19" s="657">
        <v>20000</v>
      </c>
      <c r="C19" s="657">
        <v>15000</v>
      </c>
    </row>
    <row r="20" spans="1:7" ht="21.75" customHeight="1" x14ac:dyDescent="0.15">
      <c r="A20" s="648" t="s">
        <v>1671</v>
      </c>
      <c r="B20" s="657">
        <v>20000</v>
      </c>
      <c r="C20" s="657">
        <v>15000</v>
      </c>
    </row>
    <row r="21" spans="1:7" ht="21.75" customHeight="1" x14ac:dyDescent="0.15">
      <c r="A21" s="648" t="s">
        <v>1672</v>
      </c>
      <c r="B21" s="657">
        <v>20000</v>
      </c>
      <c r="C21" s="657">
        <v>15000</v>
      </c>
    </row>
    <row r="22" spans="1:7" ht="21.75" customHeight="1" x14ac:dyDescent="0.15">
      <c r="A22" s="648" t="s">
        <v>1674</v>
      </c>
      <c r="B22" s="657">
        <v>20000</v>
      </c>
      <c r="C22" s="657">
        <v>15000</v>
      </c>
    </row>
    <row r="23" spans="1:7" ht="21.75" customHeight="1" x14ac:dyDescent="0.15">
      <c r="A23" s="648" t="s">
        <v>1675</v>
      </c>
      <c r="B23" s="657">
        <v>90000</v>
      </c>
      <c r="C23" s="657">
        <v>60000</v>
      </c>
    </row>
    <row r="24" spans="1:7" ht="21.75" customHeight="1" x14ac:dyDescent="0.15">
      <c r="A24" s="648" t="s">
        <v>1676</v>
      </c>
      <c r="B24" s="657">
        <v>140000</v>
      </c>
      <c r="C24" s="657">
        <v>100000</v>
      </c>
    </row>
    <row r="25" spans="1:7" ht="21.75" customHeight="1" x14ac:dyDescent="0.15">
      <c r="A25" s="648" t="s">
        <v>1677</v>
      </c>
      <c r="B25" s="657">
        <v>35000</v>
      </c>
      <c r="C25" s="657">
        <v>20000</v>
      </c>
    </row>
    <row r="26" spans="1:7" ht="21.75" customHeight="1" x14ac:dyDescent="0.15">
      <c r="A26" s="648" t="s">
        <v>1678</v>
      </c>
      <c r="B26" s="657">
        <v>35000</v>
      </c>
      <c r="C26" s="657">
        <v>20000</v>
      </c>
    </row>
    <row r="27" spans="1:7" ht="21.75" customHeight="1" x14ac:dyDescent="0.15">
      <c r="A27" s="648" t="s">
        <v>1679</v>
      </c>
      <c r="B27" s="657">
        <v>30000</v>
      </c>
      <c r="C27" s="657">
        <v>15000</v>
      </c>
    </row>
    <row r="28" spans="1:7" ht="21.75" customHeight="1" x14ac:dyDescent="0.15">
      <c r="A28" s="648" t="s">
        <v>1680</v>
      </c>
      <c r="B28" s="657">
        <v>40000</v>
      </c>
      <c r="C28" s="657">
        <v>25000</v>
      </c>
    </row>
    <row r="29" spans="1:7" ht="21.75" customHeight="1" x14ac:dyDescent="0.15">
      <c r="A29" s="648" t="s">
        <v>1681</v>
      </c>
      <c r="B29" s="657">
        <v>10000</v>
      </c>
      <c r="C29" s="657">
        <v>5000</v>
      </c>
    </row>
    <row r="30" spans="1:7" ht="21.75" customHeight="1" x14ac:dyDescent="0.15">
      <c r="A30" s="648" t="s">
        <v>1509</v>
      </c>
      <c r="B30" s="657">
        <v>40000</v>
      </c>
      <c r="C30" s="657">
        <v>25000</v>
      </c>
    </row>
    <row r="31" spans="1:7" ht="21.75" customHeight="1" x14ac:dyDescent="0.15">
      <c r="A31" s="648" t="s">
        <v>1686</v>
      </c>
      <c r="B31" s="657">
        <v>20000</v>
      </c>
      <c r="C31" s="657">
        <v>15000</v>
      </c>
    </row>
    <row r="32" spans="1:7" ht="21.75" customHeight="1" x14ac:dyDescent="0.15">
      <c r="A32" s="648" t="s">
        <v>1997</v>
      </c>
      <c r="B32" s="657">
        <v>10000</v>
      </c>
      <c r="C32" s="657">
        <v>5000</v>
      </c>
    </row>
    <row r="33" spans="1:3" ht="21.75" customHeight="1" thickBot="1" x14ac:dyDescent="0.2">
      <c r="A33" s="659" t="s">
        <v>1683</v>
      </c>
      <c r="B33" s="660">
        <v>5000</v>
      </c>
      <c r="C33" s="660">
        <v>5000</v>
      </c>
    </row>
    <row r="34" spans="1:3" ht="21.75" customHeight="1" x14ac:dyDescent="0.15">
      <c r="A34" s="653"/>
      <c r="B34" s="658">
        <f>SUM(B16:B33)</f>
        <v>745000</v>
      </c>
      <c r="C34" s="658">
        <f>SUM(C16:C33)</f>
        <v>505000</v>
      </c>
    </row>
    <row r="35" spans="1:3" ht="21.75" customHeight="1" x14ac:dyDescent="0.15">
      <c r="B35" s="656"/>
      <c r="C35" s="656"/>
    </row>
    <row r="36" spans="1:3" ht="21.75" customHeight="1" x14ac:dyDescent="0.15">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139"/>
  <sheetViews>
    <sheetView zoomScale="70" zoomScaleNormal="70" workbookViewId="0">
      <pane ySplit="4" topLeftCell="A5" activePane="bottomLeft" state="frozen"/>
      <selection pane="bottomLeft" activeCell="K44" sqref="K44"/>
    </sheetView>
  </sheetViews>
  <sheetFormatPr defaultColWidth="9" defaultRowHeight="15" customHeight="1" x14ac:dyDescent="0.15"/>
  <cols>
    <col min="1" max="1" width="5.25" style="130" customWidth="1"/>
    <col min="2" max="2" width="7.875" style="130" customWidth="1"/>
    <col min="3" max="3" width="6.875" style="123" customWidth="1"/>
    <col min="4" max="4" width="9" style="123" customWidth="1"/>
    <col min="5" max="5" width="7.25" style="123" customWidth="1"/>
    <col min="6" max="6" width="53.875" style="430" customWidth="1"/>
    <col min="7" max="7" width="14.5" style="630" customWidth="1"/>
    <col min="8" max="8" width="12.875" style="125" customWidth="1"/>
    <col min="9" max="10" width="6.125" style="329" customWidth="1"/>
    <col min="11" max="11" width="27.5" style="330" customWidth="1"/>
    <col min="12" max="12" width="13.25" style="614" customWidth="1"/>
    <col min="13" max="13" width="12.375" style="614" customWidth="1"/>
    <col min="14" max="14" width="12.25" style="128" customWidth="1"/>
    <col min="15" max="15" width="12.125" style="129" customWidth="1"/>
    <col min="16" max="17" width="9.875" style="124" customWidth="1"/>
    <col min="18" max="19" width="8.125" style="124" customWidth="1"/>
    <col min="20" max="21" width="10.875" style="124" customWidth="1"/>
    <col min="22" max="22" width="12.375" style="124" customWidth="1"/>
    <col min="23" max="23" width="7.25" style="331" customWidth="1"/>
    <col min="24" max="24" width="12.375" style="124" customWidth="1"/>
    <col min="25" max="16384" width="9" style="130"/>
  </cols>
  <sheetData>
    <row r="1" spans="1:24" ht="36.75" customHeight="1" thickBot="1" x14ac:dyDescent="0.2">
      <c r="A1" s="122" t="s">
        <v>3724</v>
      </c>
      <c r="B1" s="123"/>
      <c r="I1" s="126"/>
      <c r="J1" s="699" t="s">
        <v>2392</v>
      </c>
      <c r="K1" s="700">
        <f ca="1">NOW()</f>
        <v>45938.765740162038</v>
      </c>
      <c r="L1" s="586"/>
      <c r="M1" s="587"/>
      <c r="U1" s="130"/>
      <c r="V1" s="130"/>
      <c r="W1" s="131"/>
      <c r="X1" s="127"/>
    </row>
    <row r="2" spans="1:24" ht="17.25" customHeight="1" thickBot="1" x14ac:dyDescent="0.2">
      <c r="A2" s="1388" t="s">
        <v>3723</v>
      </c>
      <c r="B2" s="1389"/>
      <c r="C2" s="1390" t="s">
        <v>899</v>
      </c>
      <c r="D2" s="1393" t="s">
        <v>900</v>
      </c>
      <c r="E2" s="809"/>
      <c r="F2" s="1396" t="s">
        <v>901</v>
      </c>
      <c r="G2" s="1399" t="s">
        <v>1923</v>
      </c>
      <c r="H2" s="1402" t="s">
        <v>903</v>
      </c>
      <c r="I2" s="580"/>
      <c r="J2" s="581"/>
      <c r="K2" s="1405" t="s">
        <v>904</v>
      </c>
      <c r="L2" s="1408" t="s">
        <v>3111</v>
      </c>
      <c r="M2" s="588" t="s">
        <v>906</v>
      </c>
      <c r="N2" s="134">
        <f>M4+N4</f>
        <v>240000</v>
      </c>
      <c r="O2" s="1410" t="s">
        <v>907</v>
      </c>
      <c r="P2" s="1370" t="s">
        <v>908</v>
      </c>
      <c r="Q2" s="1372" t="s">
        <v>909</v>
      </c>
      <c r="R2" s="1374" t="s">
        <v>910</v>
      </c>
      <c r="S2" s="136" t="s">
        <v>910</v>
      </c>
      <c r="T2" s="1374" t="s">
        <v>911</v>
      </c>
      <c r="U2" s="1376" t="s">
        <v>912</v>
      </c>
      <c r="V2" s="1378" t="s">
        <v>913</v>
      </c>
      <c r="W2" s="1380" t="s">
        <v>914</v>
      </c>
      <c r="X2" s="1382" t="s">
        <v>915</v>
      </c>
    </row>
    <row r="3" spans="1:24" ht="16.5" customHeight="1" x14ac:dyDescent="0.15">
      <c r="A3" s="1384" t="s">
        <v>916</v>
      </c>
      <c r="B3" s="1386" t="s">
        <v>917</v>
      </c>
      <c r="C3" s="1391"/>
      <c r="D3" s="1394"/>
      <c r="E3" s="810" t="s">
        <v>2577</v>
      </c>
      <c r="F3" s="1397"/>
      <c r="G3" s="1400"/>
      <c r="H3" s="1403"/>
      <c r="I3" s="582" t="s">
        <v>918</v>
      </c>
      <c r="J3" s="583" t="s">
        <v>919</v>
      </c>
      <c r="K3" s="1406"/>
      <c r="L3" s="1409"/>
      <c r="M3" s="589" t="s">
        <v>920</v>
      </c>
      <c r="N3" s="141" t="s">
        <v>921</v>
      </c>
      <c r="O3" s="1411"/>
      <c r="P3" s="1371"/>
      <c r="Q3" s="1373"/>
      <c r="R3" s="1375"/>
      <c r="S3" s="140" t="s">
        <v>922</v>
      </c>
      <c r="T3" s="1375"/>
      <c r="U3" s="1377"/>
      <c r="V3" s="1379"/>
      <c r="W3" s="1381"/>
      <c r="X3" s="1383"/>
    </row>
    <row r="4" spans="1:24" ht="16.5" customHeight="1" thickBot="1" x14ac:dyDescent="0.2">
      <c r="A4" s="1385"/>
      <c r="B4" s="1387"/>
      <c r="C4" s="1392"/>
      <c r="D4" s="1395"/>
      <c r="E4" s="811"/>
      <c r="F4" s="1398"/>
      <c r="G4" s="1401"/>
      <c r="H4" s="1404"/>
      <c r="I4" s="584" t="s">
        <v>923</v>
      </c>
      <c r="J4" s="585" t="s">
        <v>924</v>
      </c>
      <c r="K4" s="1407"/>
      <c r="L4" s="590">
        <f>SUM(L5:L67)</f>
        <v>810000</v>
      </c>
      <c r="M4" s="590">
        <f>SUM(M5:M67)</f>
        <v>310000</v>
      </c>
      <c r="N4" s="590">
        <f>SUM(N5:N67)</f>
        <v>-70000</v>
      </c>
      <c r="O4" s="628">
        <f t="shared" ref="O4:X4" si="0">SUM(O7:O67)</f>
        <v>0</v>
      </c>
      <c r="P4" s="590">
        <f t="shared" si="0"/>
        <v>0</v>
      </c>
      <c r="Q4" s="590">
        <f t="shared" si="0"/>
        <v>0</v>
      </c>
      <c r="R4" s="590">
        <f t="shared" si="0"/>
        <v>0</v>
      </c>
      <c r="S4" s="590">
        <f t="shared" si="0"/>
        <v>531800</v>
      </c>
      <c r="T4" s="590">
        <f t="shared" si="0"/>
        <v>230400</v>
      </c>
      <c r="U4" s="628">
        <f t="shared" si="0"/>
        <v>0</v>
      </c>
      <c r="V4" s="590">
        <f t="shared" si="0"/>
        <v>377000</v>
      </c>
      <c r="W4" s="590">
        <f t="shared" si="0"/>
        <v>0</v>
      </c>
      <c r="X4" s="628">
        <f t="shared" si="0"/>
        <v>0</v>
      </c>
    </row>
    <row r="5" spans="1:24" ht="16.5" customHeight="1" x14ac:dyDescent="0.15">
      <c r="A5" s="148">
        <v>1</v>
      </c>
      <c r="B5" s="149" t="s">
        <v>3252</v>
      </c>
      <c r="C5" s="150" t="s">
        <v>3375</v>
      </c>
      <c r="D5" s="150" t="s">
        <v>77</v>
      </c>
      <c r="E5" s="213">
        <v>11</v>
      </c>
      <c r="F5" s="434" t="s">
        <v>3733</v>
      </c>
      <c r="G5" s="631"/>
      <c r="H5" s="685">
        <v>45740</v>
      </c>
      <c r="I5" s="153"/>
      <c r="J5" s="154"/>
      <c r="K5" s="155"/>
      <c r="L5" s="591">
        <v>30000</v>
      </c>
      <c r="M5" s="592">
        <v>30000</v>
      </c>
      <c r="N5" s="156">
        <v>-30000</v>
      </c>
      <c r="O5" s="157"/>
      <c r="P5" s="158"/>
      <c r="Q5" s="159"/>
      <c r="R5" s="159"/>
      <c r="S5" s="159"/>
      <c r="T5" s="159">
        <v>59800</v>
      </c>
      <c r="U5" s="160"/>
      <c r="V5" s="158">
        <v>89800</v>
      </c>
      <c r="W5" s="161"/>
      <c r="X5" s="160"/>
    </row>
    <row r="6" spans="1:24" ht="16.5" customHeight="1" x14ac:dyDescent="0.15">
      <c r="A6" s="1048"/>
      <c r="B6" s="1049"/>
      <c r="C6" s="164"/>
      <c r="D6" s="164"/>
      <c r="E6" s="164"/>
      <c r="F6" s="432" t="s">
        <v>3734</v>
      </c>
      <c r="G6" s="632"/>
      <c r="H6" s="686"/>
      <c r="I6" s="166"/>
      <c r="J6" s="167"/>
      <c r="K6" s="168"/>
      <c r="L6" s="593"/>
      <c r="M6" s="594"/>
      <c r="N6" s="1307" t="s">
        <v>3812</v>
      </c>
      <c r="O6" s="172"/>
      <c r="P6" s="173"/>
      <c r="Q6" s="174"/>
      <c r="R6" s="174"/>
      <c r="S6" s="174">
        <v>50800</v>
      </c>
      <c r="T6" s="174"/>
      <c r="U6" s="175"/>
      <c r="V6" s="173"/>
      <c r="W6" s="176"/>
      <c r="X6" s="175"/>
    </row>
    <row r="7" spans="1:24" ht="16.5" customHeight="1" x14ac:dyDescent="0.15">
      <c r="A7" s="148">
        <v>2</v>
      </c>
      <c r="B7" s="149" t="s">
        <v>3725</v>
      </c>
      <c r="C7" s="150" t="s">
        <v>3379</v>
      </c>
      <c r="D7" s="150" t="s">
        <v>1520</v>
      </c>
      <c r="E7" s="213">
        <v>12</v>
      </c>
      <c r="F7" s="455" t="s">
        <v>3736</v>
      </c>
      <c r="G7" s="631"/>
      <c r="H7" s="685">
        <v>45699</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15">
      <c r="A8" s="1065"/>
      <c r="B8" s="1066"/>
      <c r="C8" s="164"/>
      <c r="D8" s="164"/>
      <c r="E8" s="164"/>
      <c r="F8" s="432"/>
      <c r="G8" s="632"/>
      <c r="H8" s="686"/>
      <c r="I8" s="166"/>
      <c r="J8" s="167"/>
      <c r="K8" s="168"/>
      <c r="L8" s="593"/>
      <c r="M8" s="594"/>
      <c r="N8" s="1307" t="s">
        <v>3812</v>
      </c>
      <c r="O8" s="172"/>
      <c r="P8" s="173"/>
      <c r="Q8" s="174"/>
      <c r="R8" s="174"/>
      <c r="S8" s="174">
        <v>11200</v>
      </c>
      <c r="T8" s="174"/>
      <c r="U8" s="175"/>
      <c r="V8" s="173"/>
      <c r="W8" s="176"/>
      <c r="X8" s="175"/>
    </row>
    <row r="9" spans="1:24" ht="16.5" customHeight="1" x14ac:dyDescent="0.15">
      <c r="A9" s="148">
        <v>2</v>
      </c>
      <c r="B9" s="149">
        <v>9</v>
      </c>
      <c r="C9" s="150" t="s">
        <v>3381</v>
      </c>
      <c r="D9" s="150" t="s">
        <v>2770</v>
      </c>
      <c r="E9" s="150">
        <v>31</v>
      </c>
      <c r="F9" s="434" t="s">
        <v>3737</v>
      </c>
      <c r="G9" s="633"/>
      <c r="H9" s="690">
        <v>45713</v>
      </c>
      <c r="I9" s="177"/>
      <c r="J9" s="178"/>
      <c r="K9" s="179"/>
      <c r="L9" s="591">
        <v>10000</v>
      </c>
      <c r="M9" s="592">
        <v>10000</v>
      </c>
      <c r="N9" s="156">
        <v>-10000</v>
      </c>
      <c r="O9" s="157"/>
      <c r="P9" s="158"/>
      <c r="Q9" s="159"/>
      <c r="R9" s="159"/>
      <c r="S9" s="159"/>
      <c r="T9" s="159">
        <v>50800</v>
      </c>
      <c r="U9" s="160"/>
      <c r="V9" s="158">
        <v>60800</v>
      </c>
      <c r="W9" s="161"/>
      <c r="X9" s="160"/>
    </row>
    <row r="10" spans="1:24" ht="16.5" customHeight="1" x14ac:dyDescent="0.15">
      <c r="A10" s="162"/>
      <c r="B10" s="163"/>
      <c r="C10" s="164"/>
      <c r="D10" s="164" t="s">
        <v>3440</v>
      </c>
      <c r="E10" s="164"/>
      <c r="F10" s="433"/>
      <c r="G10" s="632"/>
      <c r="H10" s="686"/>
      <c r="I10" s="166"/>
      <c r="J10" s="167"/>
      <c r="K10" s="1301"/>
      <c r="L10" s="595"/>
      <c r="M10" s="594"/>
      <c r="N10" s="1307" t="s">
        <v>3812</v>
      </c>
      <c r="O10" s="172"/>
      <c r="P10" s="173"/>
      <c r="Q10" s="174"/>
      <c r="R10" s="174"/>
      <c r="S10" s="174">
        <v>65400</v>
      </c>
      <c r="T10" s="174"/>
      <c r="U10" s="175"/>
      <c r="V10" s="173"/>
      <c r="W10" s="176"/>
      <c r="X10" s="175"/>
    </row>
    <row r="11" spans="1:24" ht="16.5" customHeight="1" x14ac:dyDescent="0.15">
      <c r="A11" s="192">
        <v>3</v>
      </c>
      <c r="B11" s="212" t="s">
        <v>3238</v>
      </c>
      <c r="C11" s="150" t="s">
        <v>3379</v>
      </c>
      <c r="D11" s="150" t="s">
        <v>409</v>
      </c>
      <c r="E11" s="150">
        <v>35</v>
      </c>
      <c r="F11" s="454" t="s">
        <v>3746</v>
      </c>
      <c r="G11" s="633"/>
      <c r="H11" s="685">
        <v>45755</v>
      </c>
      <c r="I11" s="188"/>
      <c r="J11" s="138"/>
      <c r="K11" s="189"/>
      <c r="L11" s="591">
        <v>10000</v>
      </c>
      <c r="M11" s="592">
        <v>10000</v>
      </c>
      <c r="N11" s="183"/>
      <c r="O11" s="157"/>
      <c r="P11" s="184"/>
      <c r="Q11" s="136"/>
      <c r="R11" s="159"/>
      <c r="S11" s="159"/>
      <c r="T11" s="159">
        <v>3200</v>
      </c>
      <c r="U11" s="160"/>
      <c r="V11" s="158">
        <v>13200</v>
      </c>
      <c r="W11" s="161"/>
      <c r="X11" s="160"/>
    </row>
    <row r="12" spans="1:24" ht="15.75" customHeight="1" x14ac:dyDescent="0.15">
      <c r="A12" s="192"/>
      <c r="B12" s="212"/>
      <c r="C12" s="164"/>
      <c r="D12" s="164"/>
      <c r="E12" s="164"/>
      <c r="F12" s="433"/>
      <c r="G12" s="634"/>
      <c r="H12" s="687"/>
      <c r="I12" s="990"/>
      <c r="J12" s="227"/>
      <c r="K12" s="222"/>
      <c r="L12" s="593"/>
      <c r="M12" s="596"/>
      <c r="N12" s="1307"/>
      <c r="O12" s="172"/>
      <c r="P12" s="173"/>
      <c r="Q12" s="174"/>
      <c r="R12" s="174"/>
      <c r="S12" s="174">
        <v>3200</v>
      </c>
      <c r="T12" s="174"/>
      <c r="U12" s="175"/>
      <c r="V12" s="173"/>
      <c r="W12" s="176"/>
      <c r="X12" s="175"/>
    </row>
    <row r="13" spans="1:24" ht="16.5" customHeight="1" x14ac:dyDescent="0.15">
      <c r="A13" s="148">
        <v>3</v>
      </c>
      <c r="B13" s="149" t="s">
        <v>3726</v>
      </c>
      <c r="C13" s="213" t="s">
        <v>3379</v>
      </c>
      <c r="D13" s="213" t="s">
        <v>409</v>
      </c>
      <c r="E13" s="213">
        <v>32</v>
      </c>
      <c r="F13" s="454" t="s">
        <v>3747</v>
      </c>
      <c r="G13" s="633"/>
      <c r="H13" s="685">
        <v>45755</v>
      </c>
      <c r="I13" s="992"/>
      <c r="J13" s="133"/>
      <c r="K13" s="993"/>
      <c r="L13" s="597">
        <v>50000</v>
      </c>
      <c r="M13" s="598">
        <v>50000</v>
      </c>
      <c r="N13" s="183"/>
      <c r="O13" s="191"/>
      <c r="P13" s="1144"/>
      <c r="Q13" s="1041"/>
      <c r="R13" s="1025"/>
      <c r="S13" s="1025"/>
      <c r="T13" s="1025">
        <v>9600</v>
      </c>
      <c r="U13" s="1155"/>
      <c r="V13" s="1154">
        <v>59600</v>
      </c>
      <c r="W13" s="1019"/>
      <c r="X13" s="1155"/>
    </row>
    <row r="14" spans="1:24" ht="16.5" customHeight="1" x14ac:dyDescent="0.15">
      <c r="A14" s="162"/>
      <c r="B14" s="163"/>
      <c r="C14" s="1141"/>
      <c r="D14" s="1141"/>
      <c r="E14" s="1042"/>
      <c r="F14" s="1253"/>
      <c r="G14" s="632"/>
      <c r="H14" s="686"/>
      <c r="I14" s="994"/>
      <c r="J14" s="167"/>
      <c r="K14" s="168"/>
      <c r="L14" s="1137"/>
      <c r="M14" s="1028"/>
      <c r="N14" s="1308"/>
      <c r="O14" s="191"/>
      <c r="P14" s="1139"/>
      <c r="Q14" s="1026"/>
      <c r="R14" s="1026"/>
      <c r="S14" s="1026">
        <v>8400</v>
      </c>
      <c r="T14" s="1026"/>
      <c r="U14" s="1140"/>
      <c r="V14" s="1139"/>
      <c r="W14" s="1020"/>
      <c r="X14" s="1140"/>
    </row>
    <row r="15" spans="1:24" ht="16.5" customHeight="1" x14ac:dyDescent="0.15">
      <c r="A15" s="1127">
        <v>3</v>
      </c>
      <c r="B15" s="1128">
        <v>23</v>
      </c>
      <c r="C15" s="1129" t="s">
        <v>3379</v>
      </c>
      <c r="D15" s="1129" t="s">
        <v>729</v>
      </c>
      <c r="E15" s="1129"/>
      <c r="F15" s="1130" t="s">
        <v>3738</v>
      </c>
      <c r="G15" s="633"/>
      <c r="H15" s="685"/>
      <c r="I15" s="177"/>
      <c r="J15" s="178"/>
      <c r="K15" s="179" t="s">
        <v>3387</v>
      </c>
      <c r="L15" s="591"/>
      <c r="M15" s="592"/>
      <c r="N15" s="156"/>
      <c r="O15" s="157"/>
      <c r="P15" s="158"/>
      <c r="Q15" s="159"/>
      <c r="R15" s="159"/>
      <c r="S15" s="159"/>
      <c r="T15" s="159"/>
      <c r="U15" s="160"/>
      <c r="V15" s="913"/>
      <c r="W15" s="161"/>
      <c r="X15" s="160"/>
    </row>
    <row r="16" spans="1:24" ht="16.5" customHeight="1" x14ac:dyDescent="0.15">
      <c r="A16" s="1052"/>
      <c r="B16" s="1053"/>
      <c r="C16" s="1054"/>
      <c r="D16" s="1054"/>
      <c r="E16" s="1054"/>
      <c r="F16" s="1059"/>
      <c r="G16" s="632"/>
      <c r="H16" s="686"/>
      <c r="I16" s="166"/>
      <c r="J16" s="167"/>
      <c r="K16" s="180"/>
      <c r="L16" s="593"/>
      <c r="M16" s="594"/>
      <c r="N16" s="181"/>
      <c r="O16" s="172"/>
      <c r="P16" s="173"/>
      <c r="Q16" s="174"/>
      <c r="R16" s="174"/>
      <c r="S16" s="174"/>
      <c r="T16" s="174"/>
      <c r="U16" s="175"/>
      <c r="V16" s="173"/>
      <c r="W16" s="176"/>
      <c r="X16" s="175"/>
    </row>
    <row r="17" spans="1:24" ht="16.5" customHeight="1" x14ac:dyDescent="0.15">
      <c r="A17" s="192">
        <v>4</v>
      </c>
      <c r="B17" s="212">
        <v>6</v>
      </c>
      <c r="C17" s="213" t="s">
        <v>3775</v>
      </c>
      <c r="D17" s="213" t="s">
        <v>3471</v>
      </c>
      <c r="E17" s="213"/>
      <c r="F17" s="574" t="s">
        <v>3739</v>
      </c>
      <c r="G17" s="634"/>
      <c r="H17" s="689"/>
      <c r="I17" s="177"/>
      <c r="J17" s="178"/>
      <c r="K17" s="179" t="s">
        <v>3387</v>
      </c>
      <c r="L17" s="597"/>
      <c r="M17" s="598"/>
      <c r="N17" s="183"/>
      <c r="O17" s="191"/>
      <c r="P17" s="196"/>
      <c r="Q17" s="194"/>
      <c r="R17" s="194"/>
      <c r="S17" s="194"/>
      <c r="T17" s="194"/>
      <c r="U17" s="195"/>
      <c r="V17" s="196"/>
      <c r="W17" s="197"/>
      <c r="X17" s="195"/>
    </row>
    <row r="18" spans="1:24" ht="16.5" customHeight="1" x14ac:dyDescent="0.15">
      <c r="A18" s="162"/>
      <c r="B18" s="163"/>
      <c r="C18" s="164"/>
      <c r="D18" s="164"/>
      <c r="E18" s="164"/>
      <c r="F18" s="456"/>
      <c r="G18" s="632"/>
      <c r="H18" s="686"/>
      <c r="I18" s="166"/>
      <c r="J18" s="167"/>
      <c r="K18" s="168"/>
      <c r="L18" s="593"/>
      <c r="M18" s="594"/>
      <c r="N18" s="171"/>
      <c r="O18" s="191"/>
      <c r="P18" s="173"/>
      <c r="Q18" s="174"/>
      <c r="R18" s="174"/>
      <c r="S18" s="174"/>
      <c r="T18" s="174"/>
      <c r="U18" s="175"/>
      <c r="V18" s="173"/>
      <c r="W18" s="176"/>
      <c r="X18" s="175"/>
    </row>
    <row r="19" spans="1:24" ht="16.5" customHeight="1" x14ac:dyDescent="0.15">
      <c r="A19" s="996">
        <v>4</v>
      </c>
      <c r="B19" s="995" t="s">
        <v>3244</v>
      </c>
      <c r="C19" s="213" t="s">
        <v>3379</v>
      </c>
      <c r="D19" s="213" t="s">
        <v>77</v>
      </c>
      <c r="E19" s="213">
        <v>13</v>
      </c>
      <c r="F19" s="431" t="s">
        <v>3740</v>
      </c>
      <c r="G19" s="634"/>
      <c r="H19" s="689">
        <v>45762</v>
      </c>
      <c r="I19" s="991"/>
      <c r="J19" s="154"/>
      <c r="K19" s="189"/>
      <c r="L19" s="988">
        <v>30000</v>
      </c>
      <c r="M19" s="592"/>
      <c r="N19" s="156"/>
      <c r="O19" s="157"/>
      <c r="P19" s="158"/>
      <c r="Q19" s="159"/>
      <c r="R19" s="159"/>
      <c r="S19" s="159"/>
      <c r="T19" s="159">
        <v>58200</v>
      </c>
      <c r="U19" s="160"/>
      <c r="V19" s="158"/>
      <c r="W19" s="161"/>
      <c r="X19" s="160"/>
    </row>
    <row r="20" spans="1:24" ht="16.5" customHeight="1" x14ac:dyDescent="0.15">
      <c r="A20" s="162"/>
      <c r="B20" s="163"/>
      <c r="C20" s="164"/>
      <c r="D20" s="164"/>
      <c r="E20" s="164"/>
      <c r="F20" s="432" t="s">
        <v>3741</v>
      </c>
      <c r="G20" s="632"/>
      <c r="H20" s="686"/>
      <c r="I20" s="166"/>
      <c r="J20" s="167"/>
      <c r="K20" s="168"/>
      <c r="L20" s="593"/>
      <c r="M20" s="594"/>
      <c r="N20" s="1307"/>
      <c r="O20" s="172"/>
      <c r="P20" s="173"/>
      <c r="Q20" s="174"/>
      <c r="R20" s="174"/>
      <c r="S20" s="174">
        <v>54800</v>
      </c>
      <c r="T20" s="174"/>
      <c r="U20" s="175"/>
      <c r="V20" s="173"/>
      <c r="W20" s="176"/>
      <c r="X20" s="175"/>
    </row>
    <row r="21" spans="1:24" ht="16.5" customHeight="1" x14ac:dyDescent="0.15">
      <c r="A21" s="192">
        <v>5</v>
      </c>
      <c r="B21" s="212" t="s">
        <v>3205</v>
      </c>
      <c r="C21" s="213" t="s">
        <v>3379</v>
      </c>
      <c r="D21" s="213" t="s">
        <v>77</v>
      </c>
      <c r="E21" s="213">
        <v>16</v>
      </c>
      <c r="F21" s="431" t="s">
        <v>3748</v>
      </c>
      <c r="G21" s="634"/>
      <c r="H21" s="689">
        <v>45807</v>
      </c>
      <c r="I21" s="177"/>
      <c r="J21" s="178"/>
      <c r="K21" s="155"/>
      <c r="L21" s="597">
        <v>30000</v>
      </c>
      <c r="M21" s="598"/>
      <c r="N21" s="214"/>
      <c r="O21" s="215"/>
      <c r="P21" s="216"/>
      <c r="Q21" s="194"/>
      <c r="R21" s="194"/>
      <c r="S21" s="194"/>
      <c r="T21" s="194">
        <v>21600</v>
      </c>
      <c r="U21" s="195"/>
      <c r="V21" s="196"/>
      <c r="W21" s="197"/>
      <c r="X21" s="195"/>
    </row>
    <row r="22" spans="1:24" ht="16.5" customHeight="1" x14ac:dyDescent="0.15">
      <c r="A22" s="162"/>
      <c r="B22" s="163"/>
      <c r="C22" s="164"/>
      <c r="D22" s="164"/>
      <c r="E22" s="164"/>
      <c r="F22" s="433"/>
      <c r="G22" s="632"/>
      <c r="H22" s="686"/>
      <c r="I22" s="166"/>
      <c r="J22" s="167"/>
      <c r="K22" s="168"/>
      <c r="L22" s="593"/>
      <c r="M22" s="594"/>
      <c r="N22" s="1307"/>
      <c r="O22" s="218"/>
      <c r="P22" s="169"/>
      <c r="Q22" s="174"/>
      <c r="R22" s="174"/>
      <c r="S22" s="170">
        <v>22600</v>
      </c>
      <c r="T22" s="174"/>
      <c r="U22" s="175"/>
      <c r="V22" s="173"/>
      <c r="W22" s="176"/>
      <c r="X22" s="175"/>
    </row>
    <row r="23" spans="1:24" ht="16.5" customHeight="1" x14ac:dyDescent="0.15">
      <c r="A23" s="148">
        <v>5</v>
      </c>
      <c r="B23" s="149" t="s">
        <v>3612</v>
      </c>
      <c r="C23" s="150" t="s">
        <v>3379</v>
      </c>
      <c r="D23" s="150" t="s">
        <v>409</v>
      </c>
      <c r="E23" s="150">
        <v>33</v>
      </c>
      <c r="F23" s="454" t="s">
        <v>3749</v>
      </c>
      <c r="G23" s="633"/>
      <c r="H23" s="690">
        <v>45805</v>
      </c>
      <c r="I23" s="177"/>
      <c r="J23" s="178"/>
      <c r="K23" s="179"/>
      <c r="L23" s="591">
        <v>50000</v>
      </c>
      <c r="M23" s="592">
        <v>50000</v>
      </c>
      <c r="N23" s="156"/>
      <c r="O23" s="191"/>
      <c r="P23" s="158"/>
      <c r="Q23" s="159"/>
      <c r="R23" s="159"/>
      <c r="S23" s="159"/>
      <c r="T23" s="159">
        <v>3600</v>
      </c>
      <c r="U23" s="160"/>
      <c r="V23" s="158"/>
      <c r="W23" s="161"/>
      <c r="X23" s="160"/>
    </row>
    <row r="24" spans="1:24" ht="16.5" customHeight="1" x14ac:dyDescent="0.15">
      <c r="A24" s="162"/>
      <c r="B24" s="163"/>
      <c r="C24" s="213"/>
      <c r="D24" s="213"/>
      <c r="E24" s="213"/>
      <c r="F24" s="951"/>
      <c r="G24" s="634"/>
      <c r="H24" s="687"/>
      <c r="I24" s="221"/>
      <c r="J24" s="227"/>
      <c r="K24" s="222"/>
      <c r="L24" s="597"/>
      <c r="M24" s="594"/>
      <c r="N24" s="171"/>
      <c r="O24" s="172"/>
      <c r="P24" s="173"/>
      <c r="Q24" s="174"/>
      <c r="R24" s="174"/>
      <c r="S24" s="174">
        <v>3200</v>
      </c>
      <c r="T24" s="174"/>
      <c r="U24" s="175"/>
      <c r="V24" s="173"/>
      <c r="W24" s="176"/>
      <c r="X24" s="175"/>
    </row>
    <row r="25" spans="1:24" ht="16.5" customHeight="1" x14ac:dyDescent="0.15">
      <c r="A25" s="1006">
        <v>5</v>
      </c>
      <c r="B25" s="1210" t="s">
        <v>3729</v>
      </c>
      <c r="C25" s="1006" t="s">
        <v>3379</v>
      </c>
      <c r="D25" s="1041" t="s">
        <v>321</v>
      </c>
      <c r="E25" s="1006">
        <v>51</v>
      </c>
      <c r="F25" s="1161" t="s">
        <v>3753</v>
      </c>
      <c r="G25" s="1031"/>
      <c r="H25" s="1148">
        <v>45819</v>
      </c>
      <c r="I25" s="1037"/>
      <c r="J25" s="1032"/>
      <c r="K25" s="1007"/>
      <c r="L25" s="1021">
        <v>50000</v>
      </c>
      <c r="M25" s="1027">
        <v>50000</v>
      </c>
      <c r="N25" s="1008"/>
      <c r="O25" s="1029"/>
      <c r="P25" s="1009"/>
      <c r="Q25" s="1023"/>
      <c r="R25" s="1025"/>
      <c r="S25" s="1009"/>
      <c r="T25" s="1025">
        <v>4600</v>
      </c>
      <c r="U25" s="1009"/>
      <c r="V25" s="1015">
        <v>54600</v>
      </c>
      <c r="W25" s="1019"/>
      <c r="X25" s="1016"/>
    </row>
    <row r="26" spans="1:24" ht="16.5" customHeight="1" x14ac:dyDescent="0.15">
      <c r="A26" s="1010"/>
      <c r="B26" s="1040"/>
      <c r="C26" s="1011"/>
      <c r="D26" s="1042"/>
      <c r="E26" s="1011"/>
      <c r="F26" s="1044"/>
      <c r="G26" s="1033"/>
      <c r="H26" s="1036"/>
      <c r="I26" s="1038"/>
      <c r="J26" s="1034"/>
      <c r="K26" s="1012"/>
      <c r="L26" s="1022"/>
      <c r="M26" s="1028"/>
      <c r="N26" s="1211"/>
      <c r="O26" s="1030"/>
      <c r="P26" s="1014"/>
      <c r="Q26" s="1024"/>
      <c r="R26" s="1026"/>
      <c r="S26" s="1014">
        <v>5200</v>
      </c>
      <c r="T26" s="1026"/>
      <c r="U26" s="1014"/>
      <c r="V26" s="1017"/>
      <c r="W26" s="1020"/>
      <c r="X26" s="1018"/>
    </row>
    <row r="27" spans="1:24" ht="16.5" customHeight="1" x14ac:dyDescent="0.15">
      <c r="A27" s="148">
        <v>6</v>
      </c>
      <c r="B27" s="995" t="s">
        <v>3346</v>
      </c>
      <c r="C27" s="150" t="s">
        <v>3399</v>
      </c>
      <c r="D27" s="150" t="s">
        <v>456</v>
      </c>
      <c r="E27" s="150">
        <v>19</v>
      </c>
      <c r="F27" s="434" t="s">
        <v>3750</v>
      </c>
      <c r="G27" s="633"/>
      <c r="H27" s="690">
        <v>45840</v>
      </c>
      <c r="I27" s="177"/>
      <c r="J27" s="178"/>
      <c r="K27" s="179"/>
      <c r="L27" s="591">
        <v>30000</v>
      </c>
      <c r="M27" s="592">
        <v>30000</v>
      </c>
      <c r="N27" s="156"/>
      <c r="O27" s="157"/>
      <c r="P27" s="158"/>
      <c r="Q27" s="159"/>
      <c r="R27" s="159"/>
      <c r="S27" s="159"/>
      <c r="T27" s="159">
        <v>64000</v>
      </c>
      <c r="U27" s="160"/>
      <c r="V27" s="158">
        <v>94000</v>
      </c>
      <c r="W27" s="161"/>
      <c r="X27" s="160"/>
    </row>
    <row r="28" spans="1:24" ht="16.5" customHeight="1" x14ac:dyDescent="0.15">
      <c r="A28" s="192"/>
      <c r="B28" s="212"/>
      <c r="C28" s="213"/>
      <c r="D28" s="213"/>
      <c r="E28" s="213"/>
      <c r="F28" s="431" t="s">
        <v>3751</v>
      </c>
      <c r="G28" s="634"/>
      <c r="H28" s="687"/>
      <c r="I28" s="221"/>
      <c r="J28" s="227"/>
      <c r="K28" s="222"/>
      <c r="L28" s="597"/>
      <c r="M28" s="598"/>
      <c r="N28" s="296"/>
      <c r="O28" s="191"/>
      <c r="P28" s="196"/>
      <c r="Q28" s="194"/>
      <c r="R28" s="194"/>
      <c r="S28" s="194"/>
      <c r="T28" s="194"/>
      <c r="U28" s="195"/>
      <c r="V28" s="196"/>
      <c r="W28" s="197"/>
      <c r="X28" s="195"/>
    </row>
    <row r="29" spans="1:24" ht="16.5" customHeight="1" x14ac:dyDescent="0.15">
      <c r="A29" s="1131"/>
      <c r="B29" s="1132"/>
      <c r="C29" s="1042"/>
      <c r="D29" s="1042"/>
      <c r="E29" s="1042"/>
      <c r="F29" s="1142" t="s">
        <v>3752</v>
      </c>
      <c r="G29" s="1133"/>
      <c r="H29" s="1134"/>
      <c r="I29" s="1038"/>
      <c r="J29" s="1135"/>
      <c r="K29" s="1136"/>
      <c r="L29" s="1137"/>
      <c r="M29" s="1028"/>
      <c r="N29" s="1138"/>
      <c r="O29" s="1030"/>
      <c r="P29" s="1139"/>
      <c r="Q29" s="1026"/>
      <c r="R29" s="1026"/>
      <c r="S29" s="1026">
        <v>64000</v>
      </c>
      <c r="T29" s="1026"/>
      <c r="U29" s="1140"/>
      <c r="V29" s="1139"/>
      <c r="W29" s="1020"/>
      <c r="X29" s="1140"/>
    </row>
    <row r="30" spans="1:24" ht="16.5" customHeight="1" x14ac:dyDescent="0.15">
      <c r="A30" s="192">
        <v>7</v>
      </c>
      <c r="B30" s="212" t="s">
        <v>3244</v>
      </c>
      <c r="C30" s="213" t="s">
        <v>3375</v>
      </c>
      <c r="D30" s="213" t="s">
        <v>456</v>
      </c>
      <c r="E30" s="193">
        <v>34</v>
      </c>
      <c r="F30" s="455" t="s">
        <v>3754</v>
      </c>
      <c r="G30" s="634"/>
      <c r="H30" s="687"/>
      <c r="I30" s="221"/>
      <c r="J30" s="227"/>
      <c r="K30" s="222"/>
      <c r="L30" s="597">
        <v>50000</v>
      </c>
      <c r="M30" s="598"/>
      <c r="N30" s="183"/>
      <c r="O30" s="191"/>
      <c r="P30" s="196"/>
      <c r="Q30" s="194"/>
      <c r="R30" s="194"/>
      <c r="S30" s="194"/>
      <c r="T30" s="194"/>
      <c r="U30" s="195"/>
      <c r="V30" s="196"/>
      <c r="W30" s="197"/>
      <c r="X30" s="195"/>
    </row>
    <row r="31" spans="1:24" ht="16.5" customHeight="1" x14ac:dyDescent="0.15">
      <c r="A31" s="1131"/>
      <c r="B31" s="1132"/>
      <c r="C31" s="1042"/>
      <c r="D31" s="1042"/>
      <c r="E31" s="1141"/>
      <c r="F31" s="1142"/>
      <c r="G31" s="1133"/>
      <c r="H31" s="1134"/>
      <c r="I31" s="1038"/>
      <c r="J31" s="1135"/>
      <c r="K31" s="1143"/>
      <c r="L31" s="1137"/>
      <c r="M31" s="1028"/>
      <c r="N31" s="1212"/>
      <c r="O31" s="1030"/>
      <c r="P31" s="1139"/>
      <c r="Q31" s="1026"/>
      <c r="R31" s="1026"/>
      <c r="S31" s="1026">
        <v>2800</v>
      </c>
      <c r="T31" s="1026"/>
      <c r="U31" s="1140"/>
      <c r="V31" s="1139"/>
      <c r="W31" s="1020"/>
      <c r="X31" s="1140"/>
    </row>
    <row r="32" spans="1:24" ht="16.5" customHeight="1" x14ac:dyDescent="0.15">
      <c r="A32" s="148">
        <v>9</v>
      </c>
      <c r="B32" s="149" t="s">
        <v>3222</v>
      </c>
      <c r="C32" s="150" t="s">
        <v>3409</v>
      </c>
      <c r="D32" s="150" t="s">
        <v>142</v>
      </c>
      <c r="E32" s="150">
        <v>36</v>
      </c>
      <c r="F32" s="454" t="s">
        <v>3755</v>
      </c>
      <c r="G32" s="633"/>
      <c r="H32" s="685">
        <v>45918</v>
      </c>
      <c r="I32" s="177"/>
      <c r="J32" s="178"/>
      <c r="K32" s="179"/>
      <c r="L32" s="591">
        <v>50000</v>
      </c>
      <c r="M32" s="592">
        <v>50000</v>
      </c>
      <c r="N32" s="156"/>
      <c r="O32" s="157"/>
      <c r="P32" s="158"/>
      <c r="Q32" s="159"/>
      <c r="R32" s="159"/>
      <c r="S32" s="159"/>
      <c r="T32" s="159">
        <v>2800</v>
      </c>
      <c r="U32" s="160"/>
      <c r="V32" s="158">
        <v>52800</v>
      </c>
      <c r="W32" s="161"/>
      <c r="X32" s="160"/>
    </row>
    <row r="33" spans="1:24" ht="16.5" customHeight="1" x14ac:dyDescent="0.15">
      <c r="A33" s="162"/>
      <c r="B33" s="163"/>
      <c r="C33" s="164"/>
      <c r="D33" s="164"/>
      <c r="E33" s="164"/>
      <c r="F33" s="433"/>
      <c r="G33" s="632"/>
      <c r="H33" s="686"/>
      <c r="I33" s="166"/>
      <c r="J33" s="167"/>
      <c r="K33" s="168"/>
      <c r="L33" s="593"/>
      <c r="M33" s="594"/>
      <c r="N33" s="171"/>
      <c r="O33" s="172"/>
      <c r="P33" s="173"/>
      <c r="Q33" s="174"/>
      <c r="R33" s="174"/>
      <c r="S33" s="174">
        <v>2800</v>
      </c>
      <c r="T33" s="174"/>
      <c r="U33" s="175"/>
      <c r="V33" s="173"/>
      <c r="W33" s="176"/>
      <c r="X33" s="175"/>
    </row>
    <row r="34" spans="1:24" ht="16.5" customHeight="1" x14ac:dyDescent="0.15">
      <c r="A34" s="148">
        <v>9</v>
      </c>
      <c r="B34" s="149" t="s">
        <v>3730</v>
      </c>
      <c r="C34" s="213" t="s">
        <v>3379</v>
      </c>
      <c r="D34" s="213" t="s">
        <v>77</v>
      </c>
      <c r="E34" s="213">
        <v>20</v>
      </c>
      <c r="F34" s="431" t="s">
        <v>3756</v>
      </c>
      <c r="G34" s="633"/>
      <c r="H34" s="685"/>
      <c r="I34" s="177"/>
      <c r="J34" s="178"/>
      <c r="K34" s="336"/>
      <c r="L34" s="591">
        <v>40000</v>
      </c>
      <c r="M34" s="592"/>
      <c r="N34" s="156"/>
      <c r="O34" s="157"/>
      <c r="P34" s="158"/>
      <c r="Q34" s="159"/>
      <c r="R34" s="159"/>
      <c r="S34" s="159"/>
      <c r="T34" s="159"/>
      <c r="U34" s="160"/>
      <c r="V34" s="158"/>
      <c r="W34" s="161"/>
      <c r="X34" s="160"/>
    </row>
    <row r="35" spans="1:24" ht="16.5" customHeight="1" x14ac:dyDescent="0.15">
      <c r="A35" s="192"/>
      <c r="B35" s="212"/>
      <c r="C35" s="164"/>
      <c r="D35" s="164"/>
      <c r="E35" s="164"/>
      <c r="F35" s="432" t="s">
        <v>3757</v>
      </c>
      <c r="G35" s="634"/>
      <c r="H35" s="687"/>
      <c r="I35" s="166"/>
      <c r="J35" s="167"/>
      <c r="K35" s="222"/>
      <c r="L35" s="597"/>
      <c r="M35" s="598"/>
      <c r="N35" s="171"/>
      <c r="O35" s="191"/>
      <c r="P35" s="196"/>
      <c r="Q35" s="194"/>
      <c r="R35" s="194"/>
      <c r="S35" s="194">
        <v>78000</v>
      </c>
      <c r="T35" s="194"/>
      <c r="U35" s="195"/>
      <c r="V35" s="196"/>
      <c r="W35" s="197"/>
      <c r="X35" s="195"/>
    </row>
    <row r="36" spans="1:24" ht="16.5" customHeight="1" x14ac:dyDescent="0.15">
      <c r="A36" s="148">
        <v>10</v>
      </c>
      <c r="B36" s="149" t="s">
        <v>3238</v>
      </c>
      <c r="C36" s="150" t="s">
        <v>3771</v>
      </c>
      <c r="D36" s="150" t="s">
        <v>3776</v>
      </c>
      <c r="E36" s="150"/>
      <c r="F36" s="573" t="s">
        <v>3728</v>
      </c>
      <c r="G36" s="633"/>
      <c r="H36" s="685"/>
      <c r="I36" s="177"/>
      <c r="J36" s="178"/>
      <c r="K36" s="179" t="s">
        <v>3387</v>
      </c>
      <c r="L36" s="591"/>
      <c r="M36" s="592"/>
      <c r="N36" s="156"/>
      <c r="O36" s="157"/>
      <c r="P36" s="158"/>
      <c r="Q36" s="159"/>
      <c r="R36" s="159"/>
      <c r="S36" s="159"/>
      <c r="T36" s="159"/>
      <c r="U36" s="160"/>
      <c r="V36" s="158"/>
      <c r="W36" s="161"/>
      <c r="X36" s="160"/>
    </row>
    <row r="37" spans="1:24" ht="16.5" customHeight="1" x14ac:dyDescent="0.15">
      <c r="A37" s="1131"/>
      <c r="B37" s="1132"/>
      <c r="C37" s="1141"/>
      <c r="D37" s="1141"/>
      <c r="E37" s="1141"/>
      <c r="F37" s="1156"/>
      <c r="G37" s="1157"/>
      <c r="H37" s="1134"/>
      <c r="I37" s="1038"/>
      <c r="J37" s="1254"/>
      <c r="K37" s="1136"/>
      <c r="L37" s="593"/>
      <c r="M37" s="1028"/>
      <c r="N37" s="1212"/>
      <c r="O37" s="1158"/>
      <c r="P37" s="1139"/>
      <c r="Q37" s="1026"/>
      <c r="R37" s="1026"/>
      <c r="S37" s="1026"/>
      <c r="T37" s="1026"/>
      <c r="U37" s="1140"/>
      <c r="V37" s="1139"/>
      <c r="W37" s="1020"/>
      <c r="X37" s="1140"/>
    </row>
    <row r="38" spans="1:24" ht="16.5" customHeight="1" x14ac:dyDescent="0.15">
      <c r="A38" s="1144">
        <v>10</v>
      </c>
      <c r="B38" s="1145" t="s">
        <v>3251</v>
      </c>
      <c r="C38" s="1146" t="s">
        <v>3678</v>
      </c>
      <c r="D38" s="1146" t="s">
        <v>3474</v>
      </c>
      <c r="E38" s="1146">
        <v>22</v>
      </c>
      <c r="F38" s="1159" t="s">
        <v>3761</v>
      </c>
      <c r="G38" s="1147"/>
      <c r="H38" s="1148"/>
      <c r="I38" s="1037"/>
      <c r="J38" s="1149"/>
      <c r="K38" s="1267"/>
      <c r="L38" s="1151">
        <v>30000</v>
      </c>
      <c r="M38" s="1027"/>
      <c r="N38" s="1152"/>
      <c r="O38" s="1153"/>
      <c r="P38" s="1154"/>
      <c r="Q38" s="1025"/>
      <c r="R38" s="1025"/>
      <c r="S38" s="1025"/>
      <c r="T38" s="1025"/>
      <c r="U38" s="1155"/>
      <c r="V38" s="1154"/>
      <c r="W38" s="1019"/>
      <c r="X38" s="1155"/>
    </row>
    <row r="39" spans="1:24" ht="16.5" customHeight="1" x14ac:dyDescent="0.15">
      <c r="A39" s="1131"/>
      <c r="B39" s="1132"/>
      <c r="C39" s="1141"/>
      <c r="D39" s="1141"/>
      <c r="E39" s="1141"/>
      <c r="F39" s="1142"/>
      <c r="G39" s="1157"/>
      <c r="H39" s="1134"/>
      <c r="I39" s="1038"/>
      <c r="J39" s="1135"/>
      <c r="K39" s="1268"/>
      <c r="L39" s="593"/>
      <c r="M39" s="1028"/>
      <c r="N39" s="1212"/>
      <c r="O39" s="1158"/>
      <c r="P39" s="1139"/>
      <c r="Q39" s="1026"/>
      <c r="R39" s="1026"/>
      <c r="S39" s="1026">
        <v>56000</v>
      </c>
      <c r="T39" s="1026"/>
      <c r="U39" s="1140"/>
      <c r="V39" s="1139"/>
      <c r="W39" s="1020"/>
      <c r="X39" s="1140"/>
    </row>
    <row r="40" spans="1:24" ht="16.5" customHeight="1" x14ac:dyDescent="0.15">
      <c r="A40" s="148">
        <v>10</v>
      </c>
      <c r="B40" s="149" t="s">
        <v>3251</v>
      </c>
      <c r="C40" s="150" t="s">
        <v>3432</v>
      </c>
      <c r="D40" s="150" t="s">
        <v>142</v>
      </c>
      <c r="E40" s="150">
        <v>38</v>
      </c>
      <c r="F40" s="454" t="s">
        <v>3759</v>
      </c>
      <c r="G40" s="636"/>
      <c r="H40" s="692"/>
      <c r="I40" s="177"/>
      <c r="J40" s="178"/>
      <c r="K40" s="460"/>
      <c r="L40" s="591">
        <v>50000</v>
      </c>
      <c r="M40" s="592"/>
      <c r="N40" s="156"/>
      <c r="O40" s="157"/>
      <c r="P40" s="158"/>
      <c r="Q40" s="159"/>
      <c r="R40" s="159"/>
      <c r="S40" s="159"/>
      <c r="T40" s="159"/>
      <c r="U40" s="160"/>
      <c r="V40" s="158"/>
      <c r="W40" s="161"/>
      <c r="X40" s="160"/>
    </row>
    <row r="41" spans="1:24" ht="16.5" customHeight="1" x14ac:dyDescent="0.15">
      <c r="A41" s="1002"/>
      <c r="B41" s="163"/>
      <c r="C41" s="164"/>
      <c r="D41" s="164"/>
      <c r="E41" s="164"/>
      <c r="F41" s="461"/>
      <c r="G41" s="632"/>
      <c r="H41" s="686"/>
      <c r="I41" s="463"/>
      <c r="J41" s="464"/>
      <c r="K41" s="465"/>
      <c r="L41" s="593"/>
      <c r="M41" s="594"/>
      <c r="N41" s="1259"/>
      <c r="O41" s="172"/>
      <c r="P41" s="173"/>
      <c r="Q41" s="174"/>
      <c r="R41" s="174"/>
      <c r="S41" s="174">
        <v>3600</v>
      </c>
      <c r="T41" s="174"/>
      <c r="U41" s="175"/>
      <c r="V41" s="173"/>
      <c r="W41" s="176"/>
      <c r="X41" s="175"/>
    </row>
    <row r="42" spans="1:24" ht="16.5" customHeight="1" x14ac:dyDescent="0.15">
      <c r="A42" s="148">
        <v>10</v>
      </c>
      <c r="B42" s="149">
        <v>13</v>
      </c>
      <c r="C42" s="150" t="s">
        <v>3379</v>
      </c>
      <c r="D42" s="150" t="s">
        <v>142</v>
      </c>
      <c r="E42" s="150">
        <v>37</v>
      </c>
      <c r="F42" s="454" t="s">
        <v>3760</v>
      </c>
      <c r="G42" s="633"/>
      <c r="H42" s="685"/>
      <c r="I42" s="177"/>
      <c r="J42" s="178"/>
      <c r="K42" s="179"/>
      <c r="L42" s="591">
        <v>10000</v>
      </c>
      <c r="M42" s="592"/>
      <c r="N42" s="183"/>
      <c r="O42" s="157"/>
      <c r="P42" s="158"/>
      <c r="Q42" s="159"/>
      <c r="R42" s="159"/>
      <c r="S42" s="159"/>
      <c r="T42" s="159"/>
      <c r="U42" s="160"/>
      <c r="V42" s="158"/>
      <c r="W42" s="161"/>
      <c r="X42" s="160"/>
    </row>
    <row r="43" spans="1:24" ht="16.5" customHeight="1" x14ac:dyDescent="0.15">
      <c r="A43" s="162"/>
      <c r="B43" s="163"/>
      <c r="C43" s="164"/>
      <c r="D43" s="164" t="s">
        <v>3415</v>
      </c>
      <c r="E43" s="164"/>
      <c r="F43" s="432"/>
      <c r="G43" s="632"/>
      <c r="H43" s="686"/>
      <c r="I43" s="166"/>
      <c r="J43" s="167"/>
      <c r="K43" s="224"/>
      <c r="L43" s="593"/>
      <c r="M43" s="594"/>
      <c r="N43" s="171"/>
      <c r="O43" s="172"/>
      <c r="P43" s="173"/>
      <c r="Q43" s="174"/>
      <c r="R43" s="174"/>
      <c r="S43" s="174">
        <v>7600</v>
      </c>
      <c r="T43" s="174"/>
      <c r="U43" s="175"/>
      <c r="V43" s="173"/>
      <c r="W43" s="176"/>
      <c r="X43" s="175"/>
    </row>
    <row r="44" spans="1:24" ht="16.5" customHeight="1" x14ac:dyDescent="0.15">
      <c r="A44" s="192">
        <v>10</v>
      </c>
      <c r="B44" s="212" t="s">
        <v>3252</v>
      </c>
      <c r="C44" s="213" t="s">
        <v>3432</v>
      </c>
      <c r="D44" s="213" t="s">
        <v>3325</v>
      </c>
      <c r="E44" s="213">
        <v>39</v>
      </c>
      <c r="F44" s="455" t="s">
        <v>3762</v>
      </c>
      <c r="G44" s="634"/>
      <c r="H44" s="687"/>
      <c r="I44" s="221"/>
      <c r="J44" s="227"/>
      <c r="K44" s="337"/>
      <c r="L44" s="597">
        <v>50000</v>
      </c>
      <c r="M44" s="598"/>
      <c r="N44" s="183"/>
      <c r="O44" s="191"/>
      <c r="P44" s="196"/>
      <c r="Q44" s="194"/>
      <c r="R44" s="194"/>
      <c r="S44" s="194"/>
      <c r="T44" s="194"/>
      <c r="U44" s="195"/>
      <c r="V44" s="196"/>
      <c r="W44" s="197"/>
      <c r="X44" s="195"/>
    </row>
    <row r="45" spans="1:24" ht="15" customHeight="1" x14ac:dyDescent="0.15">
      <c r="A45" s="192"/>
      <c r="B45" s="212"/>
      <c r="C45" s="213"/>
      <c r="D45" s="213"/>
      <c r="E45" s="213"/>
      <c r="F45" s="431"/>
      <c r="G45" s="634"/>
      <c r="H45" s="687"/>
      <c r="I45" s="166"/>
      <c r="J45" s="167"/>
      <c r="K45" s="222"/>
      <c r="L45" s="597"/>
      <c r="M45" s="598"/>
      <c r="N45" s="171"/>
      <c r="O45" s="191"/>
      <c r="P45" s="196"/>
      <c r="Q45" s="194"/>
      <c r="R45" s="194"/>
      <c r="S45" s="194">
        <v>4000</v>
      </c>
      <c r="T45" s="194"/>
      <c r="U45" s="195"/>
      <c r="V45" s="196"/>
      <c r="W45" s="197"/>
      <c r="X45" s="195"/>
    </row>
    <row r="46" spans="1:24" ht="16.5" hidden="1" customHeight="1" x14ac:dyDescent="0.15">
      <c r="A46" s="148">
        <v>11</v>
      </c>
      <c r="B46" s="149" t="s">
        <v>3553</v>
      </c>
      <c r="C46" s="150" t="s">
        <v>3409</v>
      </c>
      <c r="D46" s="150" t="s">
        <v>446</v>
      </c>
      <c r="E46" s="150">
        <v>23</v>
      </c>
      <c r="F46" s="434" t="s">
        <v>3620</v>
      </c>
      <c r="G46" s="633"/>
      <c r="H46" s="692"/>
      <c r="I46" s="137"/>
      <c r="J46" s="138"/>
      <c r="K46" s="993"/>
      <c r="L46" s="591">
        <v>30000</v>
      </c>
      <c r="M46" s="592"/>
      <c r="N46" s="156"/>
      <c r="O46" s="157"/>
      <c r="P46" s="158"/>
      <c r="Q46" s="159"/>
      <c r="R46" s="159"/>
      <c r="S46" s="159"/>
      <c r="T46" s="159"/>
      <c r="U46" s="160"/>
      <c r="V46" s="158"/>
      <c r="W46" s="161"/>
      <c r="X46" s="160"/>
    </row>
    <row r="47" spans="1:24" ht="16.5" hidden="1" customHeight="1" x14ac:dyDescent="0.15">
      <c r="A47" s="192"/>
      <c r="B47" s="212"/>
      <c r="C47" s="213"/>
      <c r="D47" s="213"/>
      <c r="E47" s="213"/>
      <c r="F47" s="439"/>
      <c r="G47" s="634"/>
      <c r="H47" s="687"/>
      <c r="I47" s="221"/>
      <c r="J47" s="227"/>
      <c r="K47" s="222"/>
      <c r="L47" s="597"/>
      <c r="M47" s="598"/>
      <c r="N47" s="183"/>
      <c r="O47" s="191"/>
      <c r="P47" s="196"/>
      <c r="Q47" s="194"/>
      <c r="R47" s="194"/>
      <c r="S47" s="194"/>
      <c r="T47" s="194"/>
      <c r="U47" s="195"/>
      <c r="V47" s="196"/>
      <c r="W47" s="197"/>
      <c r="X47" s="195"/>
    </row>
    <row r="48" spans="1:24" ht="16.5" customHeight="1" x14ac:dyDescent="0.15">
      <c r="A48" s="1144">
        <v>11</v>
      </c>
      <c r="B48" s="1145" t="s">
        <v>3725</v>
      </c>
      <c r="C48" s="1146" t="s">
        <v>3432</v>
      </c>
      <c r="D48" s="1146" t="s">
        <v>1536</v>
      </c>
      <c r="E48" s="1146">
        <v>23</v>
      </c>
      <c r="F48" s="1159" t="s">
        <v>3763</v>
      </c>
      <c r="G48" s="1147"/>
      <c r="H48" s="1148"/>
      <c r="I48" s="1037"/>
      <c r="J48" s="1149"/>
      <c r="K48" s="1150"/>
      <c r="L48" s="1151">
        <v>30000</v>
      </c>
      <c r="M48" s="1027"/>
      <c r="N48" s="1152"/>
      <c r="O48" s="1153"/>
      <c r="P48" s="1154"/>
      <c r="Q48" s="1025"/>
      <c r="R48" s="1025"/>
      <c r="S48" s="1025"/>
      <c r="T48" s="1025"/>
      <c r="U48" s="1155"/>
      <c r="V48" s="1154"/>
      <c r="W48" s="1019"/>
      <c r="X48" s="1155"/>
    </row>
    <row r="49" spans="1:24" ht="16.5" customHeight="1" x14ac:dyDescent="0.15">
      <c r="A49" s="1131"/>
      <c r="B49" s="1132"/>
      <c r="C49" s="1141"/>
      <c r="D49" s="1141"/>
      <c r="E49" s="1141"/>
      <c r="F49" s="1156"/>
      <c r="G49" s="1157"/>
      <c r="H49" s="1134"/>
      <c r="I49" s="1038"/>
      <c r="J49" s="1135"/>
      <c r="K49" s="1136"/>
      <c r="L49" s="593"/>
      <c r="M49" s="1028"/>
      <c r="N49" s="1212"/>
      <c r="O49" s="1158"/>
      <c r="P49" s="1139"/>
      <c r="Q49" s="1026"/>
      <c r="R49" s="1026"/>
      <c r="S49" s="1026">
        <v>76800</v>
      </c>
      <c r="T49" s="1026"/>
      <c r="U49" s="1140"/>
      <c r="V49" s="1139"/>
      <c r="W49" s="1020"/>
      <c r="X49" s="1140"/>
    </row>
    <row r="50" spans="1:24" ht="16.5" customHeight="1" x14ac:dyDescent="0.15">
      <c r="A50" s="148">
        <v>11</v>
      </c>
      <c r="B50" s="149" t="s">
        <v>3257</v>
      </c>
      <c r="C50" s="150" t="s">
        <v>3379</v>
      </c>
      <c r="D50" s="150" t="s">
        <v>142</v>
      </c>
      <c r="E50" s="150">
        <v>72</v>
      </c>
      <c r="F50" s="1163" t="s">
        <v>3758</v>
      </c>
      <c r="G50" s="633"/>
      <c r="H50" s="685"/>
      <c r="I50" s="177"/>
      <c r="J50" s="178"/>
      <c r="K50" s="155"/>
      <c r="L50" s="591">
        <v>30000</v>
      </c>
      <c r="M50" s="592"/>
      <c r="N50" s="156"/>
      <c r="O50" s="157"/>
      <c r="P50" s="158"/>
      <c r="Q50" s="159"/>
      <c r="R50" s="159"/>
      <c r="S50" s="159"/>
      <c r="T50" s="159"/>
      <c r="U50" s="160"/>
      <c r="V50" s="158"/>
      <c r="W50" s="161"/>
      <c r="X50" s="160"/>
    </row>
    <row r="51" spans="1:24" ht="16.5" customHeight="1" x14ac:dyDescent="0.15">
      <c r="A51" s="162"/>
      <c r="B51" s="163"/>
      <c r="C51" s="164"/>
      <c r="D51" s="164"/>
      <c r="E51" s="164"/>
      <c r="F51" s="1164"/>
      <c r="G51" s="632"/>
      <c r="H51" s="686"/>
      <c r="I51" s="166"/>
      <c r="J51" s="167"/>
      <c r="K51" s="168"/>
      <c r="L51" s="593"/>
      <c r="M51" s="594"/>
      <c r="N51" s="171"/>
      <c r="O51" s="172"/>
      <c r="P51" s="173"/>
      <c r="Q51" s="174"/>
      <c r="R51" s="174"/>
      <c r="S51" s="174">
        <v>9600</v>
      </c>
      <c r="T51" s="174"/>
      <c r="U51" s="175"/>
      <c r="V51" s="173"/>
      <c r="W51" s="176"/>
      <c r="X51" s="175"/>
    </row>
    <row r="52" spans="1:24" ht="16.5" customHeight="1" x14ac:dyDescent="0.15">
      <c r="A52" s="148">
        <v>11</v>
      </c>
      <c r="B52" s="149" t="s">
        <v>3280</v>
      </c>
      <c r="C52" s="150" t="s">
        <v>3379</v>
      </c>
      <c r="D52" s="150" t="s">
        <v>409</v>
      </c>
      <c r="E52" s="150">
        <v>73</v>
      </c>
      <c r="F52" s="454" t="s">
        <v>3764</v>
      </c>
      <c r="G52" s="633"/>
      <c r="H52" s="685"/>
      <c r="I52" s="177"/>
      <c r="J52" s="178"/>
      <c r="K52" s="179"/>
      <c r="L52" s="591">
        <v>10000</v>
      </c>
      <c r="M52" s="592"/>
      <c r="N52" s="156"/>
      <c r="O52" s="157"/>
      <c r="P52" s="158"/>
      <c r="Q52" s="159"/>
      <c r="R52" s="159"/>
      <c r="S52" s="159"/>
      <c r="T52" s="159"/>
      <c r="U52" s="160"/>
      <c r="V52" s="158"/>
      <c r="W52" s="161"/>
      <c r="X52" s="160"/>
    </row>
    <row r="53" spans="1:24" ht="16.5" customHeight="1" x14ac:dyDescent="0.15">
      <c r="A53" s="162"/>
      <c r="B53" s="163"/>
      <c r="C53" s="164"/>
      <c r="D53" s="164"/>
      <c r="E53" s="164"/>
      <c r="F53" s="461">
        <v>10000</v>
      </c>
      <c r="G53" s="632"/>
      <c r="H53" s="686"/>
      <c r="I53" s="166"/>
      <c r="J53" s="167"/>
      <c r="K53" s="168"/>
      <c r="L53" s="593"/>
      <c r="M53" s="594"/>
      <c r="N53" s="171"/>
      <c r="O53" s="172"/>
      <c r="P53" s="173"/>
      <c r="Q53" s="174"/>
      <c r="R53" s="174"/>
      <c r="S53" s="174">
        <v>2800</v>
      </c>
      <c r="T53" s="174"/>
      <c r="U53" s="175"/>
      <c r="V53" s="173"/>
      <c r="W53" s="176"/>
      <c r="X53" s="175"/>
    </row>
    <row r="54" spans="1:24" ht="16.5" customHeight="1" x14ac:dyDescent="0.15">
      <c r="A54" s="148">
        <v>11</v>
      </c>
      <c r="B54" s="149">
        <v>16</v>
      </c>
      <c r="C54" s="150" t="s">
        <v>3399</v>
      </c>
      <c r="D54" s="150" t="s">
        <v>729</v>
      </c>
      <c r="E54" s="150"/>
      <c r="F54" s="573" t="s">
        <v>3765</v>
      </c>
      <c r="G54" s="633"/>
      <c r="H54" s="685"/>
      <c r="I54" s="177"/>
      <c r="J54" s="227"/>
      <c r="K54" s="222" t="s">
        <v>3387</v>
      </c>
      <c r="L54" s="591"/>
      <c r="M54" s="592"/>
      <c r="N54" s="156"/>
      <c r="O54" s="157"/>
      <c r="P54" s="158"/>
      <c r="Q54" s="159"/>
      <c r="R54" s="159"/>
      <c r="S54" s="159"/>
      <c r="T54" s="159"/>
      <c r="U54" s="160"/>
      <c r="V54" s="158"/>
      <c r="W54" s="161"/>
      <c r="X54" s="160"/>
    </row>
    <row r="55" spans="1:24" ht="16.5" customHeight="1" x14ac:dyDescent="0.15">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15">
      <c r="A56" s="148">
        <v>11</v>
      </c>
      <c r="B56" s="149" t="s">
        <v>3624</v>
      </c>
      <c r="C56" s="150" t="s">
        <v>3399</v>
      </c>
      <c r="D56" s="150" t="s">
        <v>77</v>
      </c>
      <c r="E56" s="150">
        <v>24</v>
      </c>
      <c r="F56" s="434" t="s">
        <v>3766</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15">
      <c r="A57" s="162"/>
      <c r="B57" s="163"/>
      <c r="C57" s="164"/>
      <c r="D57" s="164"/>
      <c r="E57" s="164"/>
      <c r="F57" s="432" t="s">
        <v>3767</v>
      </c>
      <c r="G57" s="632"/>
      <c r="H57" s="686"/>
      <c r="I57" s="166"/>
      <c r="J57" s="167"/>
      <c r="K57" s="168"/>
      <c r="L57" s="1299"/>
      <c r="M57" s="594"/>
      <c r="N57" s="171"/>
      <c r="O57" s="172"/>
      <c r="P57" s="173"/>
      <c r="Q57" s="174"/>
      <c r="R57" s="174"/>
      <c r="S57" s="174">
        <v>42000</v>
      </c>
      <c r="T57" s="174"/>
      <c r="U57" s="175"/>
      <c r="V57" s="173"/>
      <c r="W57" s="176"/>
      <c r="X57" s="175"/>
    </row>
    <row r="58" spans="1:24" ht="16.5" customHeight="1" x14ac:dyDescent="0.15">
      <c r="A58" s="1144">
        <v>11</v>
      </c>
      <c r="B58" s="1145" t="s">
        <v>3241</v>
      </c>
      <c r="C58" s="1146" t="s">
        <v>3379</v>
      </c>
      <c r="D58" s="1146" t="s">
        <v>321</v>
      </c>
      <c r="E58" s="1146">
        <v>52</v>
      </c>
      <c r="F58" s="1265" t="s">
        <v>3768</v>
      </c>
      <c r="G58" s="1147"/>
      <c r="H58" s="1148"/>
      <c r="I58" s="1037"/>
      <c r="J58" s="1149"/>
      <c r="K58" s="1150"/>
      <c r="L58" s="1151">
        <v>10000</v>
      </c>
      <c r="M58" s="1027"/>
      <c r="N58" s="1152"/>
      <c r="O58" s="1153"/>
      <c r="P58" s="1154"/>
      <c r="Q58" s="1025"/>
      <c r="R58" s="1025"/>
      <c r="S58" s="1025"/>
      <c r="T58" s="1025"/>
      <c r="U58" s="1155"/>
      <c r="V58" s="1154"/>
      <c r="W58" s="1019"/>
      <c r="X58" s="1155"/>
    </row>
    <row r="59" spans="1:24" ht="16.5" customHeight="1" x14ac:dyDescent="0.15">
      <c r="A59" s="1131"/>
      <c r="B59" s="1132"/>
      <c r="C59" s="1141"/>
      <c r="D59" s="1141"/>
      <c r="E59" s="1141"/>
      <c r="F59" s="1156"/>
      <c r="G59" s="1157"/>
      <c r="H59" s="1134"/>
      <c r="I59" s="1038"/>
      <c r="J59" s="1135"/>
      <c r="K59" s="1136"/>
      <c r="L59" s="593"/>
      <c r="M59" s="1028"/>
      <c r="N59" s="1212"/>
      <c r="O59" s="1158"/>
      <c r="P59" s="1139"/>
      <c r="Q59" s="1026"/>
      <c r="R59" s="1026"/>
      <c r="S59" s="1026">
        <v>5000</v>
      </c>
      <c r="T59" s="1026"/>
      <c r="U59" s="1140"/>
      <c r="V59" s="1139"/>
      <c r="W59" s="1020"/>
      <c r="X59" s="1140"/>
    </row>
    <row r="60" spans="1:24" ht="16.5" customHeight="1" x14ac:dyDescent="0.15">
      <c r="A60" s="148">
        <v>12</v>
      </c>
      <c r="B60" s="149" t="s">
        <v>3222</v>
      </c>
      <c r="C60" s="150" t="s">
        <v>3245</v>
      </c>
      <c r="D60" s="150" t="s">
        <v>142</v>
      </c>
      <c r="E60" s="150">
        <v>40</v>
      </c>
      <c r="F60" s="454" t="s">
        <v>3769</v>
      </c>
      <c r="G60" s="633"/>
      <c r="H60" s="685"/>
      <c r="I60" s="177"/>
      <c r="J60" s="178"/>
      <c r="K60" s="179"/>
      <c r="L60" s="591">
        <v>10000</v>
      </c>
      <c r="M60" s="592"/>
      <c r="N60" s="156"/>
      <c r="O60" s="157"/>
      <c r="P60" s="158"/>
      <c r="Q60" s="159"/>
      <c r="R60" s="159"/>
      <c r="S60" s="159"/>
      <c r="T60" s="159"/>
      <c r="U60" s="160"/>
      <c r="V60" s="158"/>
      <c r="W60" s="161"/>
      <c r="X60" s="160"/>
    </row>
    <row r="61" spans="1:24" ht="16.5" customHeight="1" x14ac:dyDescent="0.15">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15">
      <c r="A62" s="148">
        <v>12</v>
      </c>
      <c r="B62" s="149" t="s">
        <v>3732</v>
      </c>
      <c r="C62" s="150" t="s">
        <v>3379</v>
      </c>
      <c r="D62" s="150" t="s">
        <v>142</v>
      </c>
      <c r="E62" s="150">
        <v>71</v>
      </c>
      <c r="F62" s="454" t="s">
        <v>3770</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15">
      <c r="A63" s="162"/>
      <c r="B63" s="163"/>
      <c r="C63" s="164"/>
      <c r="D63" s="164"/>
      <c r="E63" s="164"/>
      <c r="F63" s="461">
        <v>10000</v>
      </c>
      <c r="G63" s="632"/>
      <c r="H63" s="686"/>
      <c r="I63" s="166"/>
      <c r="J63" s="167"/>
      <c r="K63" s="168"/>
      <c r="L63" s="593"/>
      <c r="M63" s="594"/>
      <c r="N63" s="181"/>
      <c r="O63" s="172"/>
      <c r="P63" s="173"/>
      <c r="Q63" s="174"/>
      <c r="R63" s="174"/>
      <c r="S63" s="174"/>
      <c r="T63" s="174"/>
      <c r="U63" s="175"/>
      <c r="V63" s="173"/>
      <c r="W63" s="176"/>
      <c r="X63" s="175"/>
    </row>
    <row r="64" spans="1:24" ht="16.5" customHeight="1" x14ac:dyDescent="0.15">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15">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15">
      <c r="A66" s="192"/>
      <c r="B66" s="212"/>
      <c r="C66" s="213" t="s">
        <v>3245</v>
      </c>
      <c r="D66" s="213" t="s">
        <v>142</v>
      </c>
      <c r="E66" s="213"/>
      <c r="F66" s="455" t="s">
        <v>3430</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
      <c r="A68" s="1388" t="s">
        <v>3571</v>
      </c>
      <c r="B68" s="1389"/>
      <c r="C68" s="1390" t="s">
        <v>899</v>
      </c>
      <c r="D68" s="1393" t="s">
        <v>900</v>
      </c>
      <c r="E68" s="809"/>
      <c r="F68" s="1396" t="s">
        <v>901</v>
      </c>
      <c r="G68" s="1399" t="s">
        <v>1923</v>
      </c>
      <c r="H68" s="1402" t="s">
        <v>903</v>
      </c>
      <c r="I68" s="580"/>
      <c r="J68" s="581"/>
      <c r="K68" s="1405" t="s">
        <v>904</v>
      </c>
      <c r="L68" s="1408" t="s">
        <v>3111</v>
      </c>
      <c r="M68" s="588" t="s">
        <v>906</v>
      </c>
      <c r="N68" s="134">
        <f>M70+N70</f>
        <v>0</v>
      </c>
      <c r="O68" s="1410" t="s">
        <v>907</v>
      </c>
      <c r="P68" s="1370" t="s">
        <v>908</v>
      </c>
      <c r="Q68" s="1372" t="s">
        <v>909</v>
      </c>
      <c r="R68" s="1374" t="s">
        <v>910</v>
      </c>
      <c r="S68" s="136" t="s">
        <v>910</v>
      </c>
      <c r="T68" s="1374" t="s">
        <v>911</v>
      </c>
      <c r="U68" s="1376" t="s">
        <v>912</v>
      </c>
      <c r="V68" s="1378" t="s">
        <v>913</v>
      </c>
      <c r="W68" s="1380" t="s">
        <v>914</v>
      </c>
      <c r="X68" s="1382" t="s">
        <v>915</v>
      </c>
    </row>
    <row r="69" spans="1:24" ht="16.5" customHeight="1" x14ac:dyDescent="0.15">
      <c r="A69" s="1384" t="s">
        <v>916</v>
      </c>
      <c r="B69" s="1386" t="s">
        <v>917</v>
      </c>
      <c r="C69" s="1391"/>
      <c r="D69" s="1394"/>
      <c r="E69" s="810" t="s">
        <v>2577</v>
      </c>
      <c r="F69" s="1397"/>
      <c r="G69" s="1400"/>
      <c r="H69" s="1403"/>
      <c r="I69" s="582" t="s">
        <v>918</v>
      </c>
      <c r="J69" s="583" t="s">
        <v>919</v>
      </c>
      <c r="K69" s="1406"/>
      <c r="L69" s="1409"/>
      <c r="M69" s="589" t="s">
        <v>920</v>
      </c>
      <c r="N69" s="141" t="s">
        <v>921</v>
      </c>
      <c r="O69" s="1411"/>
      <c r="P69" s="1371"/>
      <c r="Q69" s="1373"/>
      <c r="R69" s="1375"/>
      <c r="S69" s="140" t="s">
        <v>922</v>
      </c>
      <c r="T69" s="1375"/>
      <c r="U69" s="1377"/>
      <c r="V69" s="1379"/>
      <c r="W69" s="1381"/>
      <c r="X69" s="1383"/>
    </row>
    <row r="70" spans="1:24" ht="16.5" customHeight="1" thickBot="1" x14ac:dyDescent="0.2">
      <c r="A70" s="1385"/>
      <c r="B70" s="1387"/>
      <c r="C70" s="1392"/>
      <c r="D70" s="1395"/>
      <c r="E70" s="811"/>
      <c r="F70" s="1398"/>
      <c r="G70" s="1401"/>
      <c r="H70" s="1404"/>
      <c r="I70" s="584" t="s">
        <v>923</v>
      </c>
      <c r="J70" s="585" t="s">
        <v>924</v>
      </c>
      <c r="K70" s="1407"/>
      <c r="L70" s="590">
        <f>SUM(L71:L131)</f>
        <v>780000</v>
      </c>
      <c r="M70" s="590">
        <f>SUM(M71:M131)</f>
        <v>750000</v>
      </c>
      <c r="N70" s="590">
        <f>SUM(N71:N131)</f>
        <v>-750000</v>
      </c>
      <c r="O70" s="628">
        <f t="shared" ref="O70:X70" si="1">SUM(O73:O131)</f>
        <v>0</v>
      </c>
      <c r="P70" s="590">
        <f t="shared" si="1"/>
        <v>0</v>
      </c>
      <c r="Q70" s="590">
        <f t="shared" si="1"/>
        <v>0</v>
      </c>
      <c r="R70" s="590">
        <f t="shared" si="1"/>
        <v>0</v>
      </c>
      <c r="S70" s="590">
        <f t="shared" si="1"/>
        <v>0</v>
      </c>
      <c r="T70" s="590">
        <f t="shared" si="1"/>
        <v>531800</v>
      </c>
      <c r="U70" s="628">
        <f t="shared" si="1"/>
        <v>0</v>
      </c>
      <c r="V70" s="590">
        <f t="shared" si="1"/>
        <v>1251800</v>
      </c>
      <c r="W70" s="590">
        <f t="shared" si="1"/>
        <v>0</v>
      </c>
      <c r="X70" s="628">
        <f t="shared" si="1"/>
        <v>0</v>
      </c>
    </row>
    <row r="71" spans="1:24" ht="16.5" customHeight="1" x14ac:dyDescent="0.15">
      <c r="A71" s="148">
        <v>1</v>
      </c>
      <c r="B71" s="149" t="s">
        <v>3596</v>
      </c>
      <c r="C71" s="150" t="s">
        <v>3375</v>
      </c>
      <c r="D71" s="150" t="s">
        <v>77</v>
      </c>
      <c r="E71" s="213">
        <v>11</v>
      </c>
      <c r="F71" s="434" t="s">
        <v>3597</v>
      </c>
      <c r="G71" s="631"/>
      <c r="H71" s="685">
        <v>45532</v>
      </c>
      <c r="I71" s="153"/>
      <c r="J71" s="154"/>
      <c r="K71" s="155"/>
      <c r="L71" s="591">
        <v>30000</v>
      </c>
      <c r="M71" s="592">
        <v>30000</v>
      </c>
      <c r="N71" s="156">
        <v>-30000</v>
      </c>
      <c r="O71" s="157"/>
      <c r="P71" s="158"/>
      <c r="Q71" s="159"/>
      <c r="R71" s="159"/>
      <c r="S71" s="159"/>
      <c r="T71" s="159">
        <v>61400</v>
      </c>
      <c r="U71" s="160"/>
      <c r="V71" s="158">
        <v>91400</v>
      </c>
      <c r="W71" s="161"/>
      <c r="X71" s="160"/>
    </row>
    <row r="72" spans="1:24" ht="16.5" customHeight="1" x14ac:dyDescent="0.15">
      <c r="A72" s="1048"/>
      <c r="B72" s="1049"/>
      <c r="C72" s="164"/>
      <c r="D72" s="164"/>
      <c r="E72" s="164"/>
      <c r="F72" s="432" t="s">
        <v>3598</v>
      </c>
      <c r="G72" s="632"/>
      <c r="H72" s="686"/>
      <c r="I72" s="166"/>
      <c r="J72" s="167"/>
      <c r="K72" s="168"/>
      <c r="L72" s="593"/>
      <c r="M72" s="594"/>
      <c r="N72" s="171" t="s">
        <v>3689</v>
      </c>
      <c r="O72" s="172"/>
      <c r="P72" s="173"/>
      <c r="Q72" s="174"/>
      <c r="R72" s="174"/>
      <c r="S72" s="174"/>
      <c r="T72" s="174"/>
      <c r="U72" s="175"/>
      <c r="V72" s="173"/>
      <c r="W72" s="176"/>
      <c r="X72" s="175"/>
    </row>
    <row r="73" spans="1:24" ht="16.5" customHeight="1" x14ac:dyDescent="0.15">
      <c r="A73" s="148">
        <v>2</v>
      </c>
      <c r="B73" s="149" t="s">
        <v>3224</v>
      </c>
      <c r="C73" s="150" t="s">
        <v>3379</v>
      </c>
      <c r="D73" s="150" t="s">
        <v>1520</v>
      </c>
      <c r="E73" s="213">
        <v>12</v>
      </c>
      <c r="F73" s="455" t="s">
        <v>3599</v>
      </c>
      <c r="G73" s="631"/>
      <c r="H73" s="685">
        <v>45327</v>
      </c>
      <c r="I73" s="153"/>
      <c r="J73" s="154"/>
      <c r="K73" s="155"/>
      <c r="L73" s="591">
        <v>30000</v>
      </c>
      <c r="M73" s="592">
        <v>30000</v>
      </c>
      <c r="N73" s="156">
        <v>-30000</v>
      </c>
      <c r="O73" s="157"/>
      <c r="P73" s="158"/>
      <c r="Q73" s="159"/>
      <c r="R73" s="159"/>
      <c r="S73" s="159"/>
      <c r="T73" s="159">
        <v>11200</v>
      </c>
      <c r="U73" s="160"/>
      <c r="V73" s="158">
        <v>41200</v>
      </c>
      <c r="W73" s="161"/>
      <c r="X73" s="160"/>
    </row>
    <row r="74" spans="1:24" ht="16.5" customHeight="1" x14ac:dyDescent="0.15">
      <c r="A74" s="1065"/>
      <c r="B74" s="1066"/>
      <c r="C74" s="164"/>
      <c r="D74" s="164"/>
      <c r="E74" s="164"/>
      <c r="F74" s="432"/>
      <c r="G74" s="632"/>
      <c r="H74" s="686"/>
      <c r="I74" s="166"/>
      <c r="J74" s="167"/>
      <c r="K74" s="168"/>
      <c r="L74" s="593"/>
      <c r="M74" s="594"/>
      <c r="N74" s="171" t="s">
        <v>3634</v>
      </c>
      <c r="O74" s="172"/>
      <c r="P74" s="173"/>
      <c r="Q74" s="174"/>
      <c r="R74" s="174"/>
      <c r="S74" s="174"/>
      <c r="T74" s="174"/>
      <c r="U74" s="175"/>
      <c r="V74" s="173"/>
      <c r="W74" s="176"/>
      <c r="X74" s="175"/>
    </row>
    <row r="75" spans="1:24" ht="16.5" customHeight="1" x14ac:dyDescent="0.15">
      <c r="A75" s="148">
        <v>2</v>
      </c>
      <c r="B75" s="149">
        <v>11</v>
      </c>
      <c r="C75" s="150" t="s">
        <v>3381</v>
      </c>
      <c r="D75" s="150" t="s">
        <v>2770</v>
      </c>
      <c r="E75" s="150">
        <v>31</v>
      </c>
      <c r="F75" s="434" t="s">
        <v>3382</v>
      </c>
      <c r="G75" s="633"/>
      <c r="H75" s="690">
        <v>45338</v>
      </c>
      <c r="I75" s="177"/>
      <c r="J75" s="178"/>
      <c r="K75" s="179"/>
      <c r="L75" s="591">
        <v>10000</v>
      </c>
      <c r="M75" s="592">
        <v>10000</v>
      </c>
      <c r="N75" s="156">
        <v>-10000</v>
      </c>
      <c r="O75" s="157"/>
      <c r="P75" s="158"/>
      <c r="Q75" s="159"/>
      <c r="R75" s="159"/>
      <c r="S75" s="159"/>
      <c r="T75" s="159">
        <v>65400</v>
      </c>
      <c r="U75" s="160"/>
      <c r="V75" s="158">
        <v>75400</v>
      </c>
      <c r="W75" s="161"/>
      <c r="X75" s="160"/>
    </row>
    <row r="76" spans="1:24" ht="16.5" customHeight="1" x14ac:dyDescent="0.15">
      <c r="A76" s="162"/>
      <c r="B76" s="163"/>
      <c r="C76" s="164"/>
      <c r="D76" s="164" t="s">
        <v>3440</v>
      </c>
      <c r="E76" s="164"/>
      <c r="F76" s="433"/>
      <c r="G76" s="632"/>
      <c r="H76" s="686"/>
      <c r="I76" s="166"/>
      <c r="J76" s="167"/>
      <c r="K76" s="629"/>
      <c r="L76" s="595"/>
      <c r="M76" s="594"/>
      <c r="N76" s="171" t="s">
        <v>3634</v>
      </c>
      <c r="O76" s="172"/>
      <c r="P76" s="173"/>
      <c r="Q76" s="174"/>
      <c r="R76" s="174"/>
      <c r="S76" s="174"/>
      <c r="T76" s="174"/>
      <c r="U76" s="175"/>
      <c r="V76" s="173"/>
      <c r="W76" s="176"/>
      <c r="X76" s="175"/>
    </row>
    <row r="77" spans="1:24" ht="16.5" customHeight="1" x14ac:dyDescent="0.15">
      <c r="A77" s="1127">
        <v>3</v>
      </c>
      <c r="B77" s="1128">
        <v>10</v>
      </c>
      <c r="C77" s="1129" t="s">
        <v>3379</v>
      </c>
      <c r="D77" s="1129" t="s">
        <v>729</v>
      </c>
      <c r="E77" s="1129"/>
      <c r="F77" s="1130" t="s">
        <v>3600</v>
      </c>
      <c r="G77" s="633"/>
      <c r="H77" s="685"/>
      <c r="I77" s="177"/>
      <c r="J77" s="178"/>
      <c r="K77" s="179" t="s">
        <v>3387</v>
      </c>
      <c r="L77" s="591"/>
      <c r="M77" s="592"/>
      <c r="N77" s="156"/>
      <c r="O77" s="157"/>
      <c r="P77" s="158"/>
      <c r="Q77" s="159"/>
      <c r="R77" s="159"/>
      <c r="S77" s="159"/>
      <c r="T77" s="159"/>
      <c r="U77" s="160"/>
      <c r="V77" s="913"/>
      <c r="W77" s="161"/>
      <c r="X77" s="160"/>
    </row>
    <row r="78" spans="1:24" ht="16.5" customHeight="1" x14ac:dyDescent="0.15">
      <c r="A78" s="1052"/>
      <c r="B78" s="1053"/>
      <c r="C78" s="1054"/>
      <c r="D78" s="1054"/>
      <c r="E78" s="1054"/>
      <c r="F78" s="1059"/>
      <c r="G78" s="632"/>
      <c r="H78" s="686"/>
      <c r="I78" s="166"/>
      <c r="J78" s="167"/>
      <c r="K78" s="180"/>
      <c r="L78" s="593"/>
      <c r="M78" s="594"/>
      <c r="N78" s="181"/>
      <c r="O78" s="172"/>
      <c r="P78" s="173"/>
      <c r="Q78" s="174"/>
      <c r="R78" s="174"/>
      <c r="S78" s="174"/>
      <c r="T78" s="174"/>
      <c r="U78" s="175"/>
      <c r="V78" s="173"/>
      <c r="W78" s="176"/>
      <c r="X78" s="175"/>
    </row>
    <row r="79" spans="1:24" ht="16.5" customHeight="1" x14ac:dyDescent="0.15">
      <c r="A79" s="192">
        <v>4</v>
      </c>
      <c r="B79" s="212">
        <v>14</v>
      </c>
      <c r="C79" s="213" t="s">
        <v>3379</v>
      </c>
      <c r="D79" s="213" t="s">
        <v>729</v>
      </c>
      <c r="E79" s="213"/>
      <c r="F79" s="574" t="s">
        <v>3605</v>
      </c>
      <c r="G79" s="634"/>
      <c r="H79" s="689"/>
      <c r="I79" s="177"/>
      <c r="J79" s="178"/>
      <c r="K79" s="179" t="s">
        <v>3387</v>
      </c>
      <c r="L79" s="597"/>
      <c r="M79" s="598"/>
      <c r="N79" s="183"/>
      <c r="O79" s="191"/>
      <c r="P79" s="196"/>
      <c r="Q79" s="194"/>
      <c r="R79" s="194"/>
      <c r="S79" s="194"/>
      <c r="T79" s="194"/>
      <c r="U79" s="195"/>
      <c r="V79" s="196"/>
      <c r="W79" s="197"/>
      <c r="X79" s="195"/>
    </row>
    <row r="80" spans="1:24" ht="16.5" customHeight="1" x14ac:dyDescent="0.15">
      <c r="A80" s="162"/>
      <c r="B80" s="163"/>
      <c r="C80" s="164"/>
      <c r="D80" s="164"/>
      <c r="E80" s="164"/>
      <c r="F80" s="456"/>
      <c r="G80" s="632"/>
      <c r="H80" s="686"/>
      <c r="I80" s="166"/>
      <c r="J80" s="167"/>
      <c r="K80" s="168"/>
      <c r="L80" s="593"/>
      <c r="M80" s="594"/>
      <c r="N80" s="171"/>
      <c r="O80" s="191"/>
      <c r="P80" s="173"/>
      <c r="Q80" s="174"/>
      <c r="R80" s="174"/>
      <c r="S80" s="174"/>
      <c r="T80" s="174"/>
      <c r="U80" s="175"/>
      <c r="V80" s="173"/>
      <c r="W80" s="176"/>
      <c r="X80" s="175"/>
    </row>
    <row r="81" spans="1:24" ht="16.5" customHeight="1" x14ac:dyDescent="0.15">
      <c r="A81" s="996">
        <v>4</v>
      </c>
      <c r="B81" s="995" t="s">
        <v>3604</v>
      </c>
      <c r="C81" s="213" t="s">
        <v>3379</v>
      </c>
      <c r="D81" s="213" t="s">
        <v>77</v>
      </c>
      <c r="E81" s="213">
        <v>13</v>
      </c>
      <c r="F81" s="431" t="s">
        <v>3742</v>
      </c>
      <c r="G81" s="634"/>
      <c r="H81" s="689">
        <v>45397</v>
      </c>
      <c r="I81" s="991"/>
      <c r="J81" s="154"/>
      <c r="K81" s="189"/>
      <c r="L81" s="988">
        <v>30000</v>
      </c>
      <c r="M81" s="592">
        <v>30000</v>
      </c>
      <c r="N81" s="156">
        <v>-30000</v>
      </c>
      <c r="O81" s="157"/>
      <c r="P81" s="158"/>
      <c r="Q81" s="159"/>
      <c r="R81" s="159"/>
      <c r="S81" s="159"/>
      <c r="T81" s="159">
        <v>54800</v>
      </c>
      <c r="U81" s="160"/>
      <c r="V81" s="158">
        <v>84800</v>
      </c>
      <c r="W81" s="161"/>
      <c r="X81" s="160"/>
    </row>
    <row r="82" spans="1:24" ht="16.5" customHeight="1" x14ac:dyDescent="0.15">
      <c r="A82" s="162"/>
      <c r="B82" s="163"/>
      <c r="C82" s="164"/>
      <c r="D82" s="164"/>
      <c r="E82" s="164"/>
      <c r="F82" s="432" t="s">
        <v>3743</v>
      </c>
      <c r="G82" s="632"/>
      <c r="H82" s="686">
        <v>45532</v>
      </c>
      <c r="I82" s="166"/>
      <c r="J82" s="167"/>
      <c r="K82" s="168"/>
      <c r="L82" s="593"/>
      <c r="M82" s="594"/>
      <c r="N82" s="171" t="s">
        <v>3689</v>
      </c>
      <c r="O82" s="172"/>
      <c r="P82" s="173"/>
      <c r="Q82" s="174"/>
      <c r="R82" s="174"/>
      <c r="S82" s="174"/>
      <c r="T82" s="174"/>
      <c r="U82" s="175"/>
      <c r="V82" s="173"/>
      <c r="W82" s="176"/>
      <c r="X82" s="175"/>
    </row>
    <row r="83" spans="1:24" ht="16.5" customHeight="1" x14ac:dyDescent="0.15">
      <c r="A83" s="192">
        <v>5</v>
      </c>
      <c r="B83" s="212" t="s">
        <v>3553</v>
      </c>
      <c r="C83" s="150" t="s">
        <v>3379</v>
      </c>
      <c r="D83" s="150" t="s">
        <v>409</v>
      </c>
      <c r="E83" s="150">
        <v>35</v>
      </c>
      <c r="F83" s="454" t="s">
        <v>3601</v>
      </c>
      <c r="G83" s="633"/>
      <c r="H83" s="685">
        <v>45446</v>
      </c>
      <c r="I83" s="188"/>
      <c r="J83" s="138"/>
      <c r="K83" s="189"/>
      <c r="L83" s="591">
        <v>10000</v>
      </c>
      <c r="M83" s="592">
        <v>10000</v>
      </c>
      <c r="N83" s="183">
        <v>-10000</v>
      </c>
      <c r="O83" s="157"/>
      <c r="P83" s="184"/>
      <c r="Q83" s="136"/>
      <c r="R83" s="159"/>
      <c r="S83" s="159"/>
      <c r="T83" s="159">
        <v>3200</v>
      </c>
      <c r="U83" s="160"/>
      <c r="V83" s="158">
        <v>13200</v>
      </c>
      <c r="W83" s="161"/>
      <c r="X83" s="160"/>
    </row>
    <row r="84" spans="1:24" ht="16.5" customHeight="1" x14ac:dyDescent="0.15">
      <c r="A84" s="192"/>
      <c r="B84" s="212"/>
      <c r="C84" s="164"/>
      <c r="D84" s="164"/>
      <c r="E84" s="164"/>
      <c r="F84" s="433"/>
      <c r="G84" s="634"/>
      <c r="H84" s="687"/>
      <c r="I84" s="990"/>
      <c r="J84" s="227"/>
      <c r="K84" s="222"/>
      <c r="L84" s="593"/>
      <c r="M84" s="596"/>
      <c r="N84" s="171" t="s">
        <v>3689</v>
      </c>
      <c r="O84" s="172"/>
      <c r="P84" s="173"/>
      <c r="Q84" s="174"/>
      <c r="R84" s="174"/>
      <c r="S84" s="174"/>
      <c r="T84" s="174"/>
      <c r="U84" s="175"/>
      <c r="V84" s="173"/>
      <c r="W84" s="176"/>
      <c r="X84" s="175"/>
    </row>
    <row r="85" spans="1:24" ht="16.5" customHeight="1" x14ac:dyDescent="0.15">
      <c r="A85" s="148">
        <v>5</v>
      </c>
      <c r="B85" s="149" t="s">
        <v>3602</v>
      </c>
      <c r="C85" s="213" t="s">
        <v>3379</v>
      </c>
      <c r="D85" s="213" t="s">
        <v>409</v>
      </c>
      <c r="E85" s="213">
        <v>32</v>
      </c>
      <c r="F85" s="454" t="s">
        <v>3603</v>
      </c>
      <c r="G85" s="633"/>
      <c r="H85" s="685">
        <v>45446</v>
      </c>
      <c r="I85" s="992"/>
      <c r="J85" s="133"/>
      <c r="K85" s="993"/>
      <c r="L85" s="597">
        <v>50000</v>
      </c>
      <c r="M85" s="598">
        <v>50000</v>
      </c>
      <c r="N85" s="183">
        <v>-50000</v>
      </c>
      <c r="O85" s="191"/>
      <c r="P85" s="1144"/>
      <c r="Q85" s="1041"/>
      <c r="R85" s="1025"/>
      <c r="S85" s="1025"/>
      <c r="T85" s="1025">
        <v>8400</v>
      </c>
      <c r="U85" s="1155"/>
      <c r="V85" s="1154">
        <v>58400</v>
      </c>
      <c r="W85" s="1019"/>
      <c r="X85" s="1155"/>
    </row>
    <row r="86" spans="1:24" ht="16.5" customHeight="1" x14ac:dyDescent="0.15">
      <c r="A86" s="162"/>
      <c r="B86" s="163"/>
      <c r="C86" s="1141"/>
      <c r="D86" s="1141"/>
      <c r="E86" s="1042"/>
      <c r="F86" s="1253"/>
      <c r="G86" s="632"/>
      <c r="H86" s="686"/>
      <c r="I86" s="994"/>
      <c r="J86" s="167"/>
      <c r="K86" s="168"/>
      <c r="L86" s="1137"/>
      <c r="M86" s="1028"/>
      <c r="N86" s="1212" t="s">
        <v>3689</v>
      </c>
      <c r="O86" s="191"/>
      <c r="P86" s="1139"/>
      <c r="Q86" s="1026"/>
      <c r="R86" s="1026"/>
      <c r="S86" s="1026"/>
      <c r="T86" s="1026"/>
      <c r="U86" s="1140"/>
      <c r="V86" s="1139"/>
      <c r="W86" s="1020"/>
      <c r="X86" s="1140"/>
    </row>
    <row r="87" spans="1:24" ht="16.5" customHeight="1" x14ac:dyDescent="0.15">
      <c r="A87" s="192">
        <v>5</v>
      </c>
      <c r="B87" s="212" t="s">
        <v>3606</v>
      </c>
      <c r="C87" s="213" t="s">
        <v>3379</v>
      </c>
      <c r="D87" s="213" t="s">
        <v>77</v>
      </c>
      <c r="E87" s="213">
        <v>16</v>
      </c>
      <c r="F87" s="431" t="s">
        <v>3727</v>
      </c>
      <c r="G87" s="634"/>
      <c r="H87" s="689">
        <v>45472</v>
      </c>
      <c r="I87" s="177"/>
      <c r="J87" s="178"/>
      <c r="K87" s="155"/>
      <c r="L87" s="597">
        <v>30000</v>
      </c>
      <c r="M87" s="598">
        <v>30000</v>
      </c>
      <c r="N87" s="214">
        <v>-30000</v>
      </c>
      <c r="O87" s="215"/>
      <c r="P87" s="216"/>
      <c r="Q87" s="194"/>
      <c r="R87" s="194"/>
      <c r="S87" s="194"/>
      <c r="T87" s="194">
        <v>22600</v>
      </c>
      <c r="U87" s="195"/>
      <c r="V87" s="196">
        <v>52600</v>
      </c>
      <c r="W87" s="197"/>
      <c r="X87" s="195"/>
    </row>
    <row r="88" spans="1:24" ht="16.5" customHeight="1" x14ac:dyDescent="0.15">
      <c r="A88" s="162"/>
      <c r="B88" s="163"/>
      <c r="C88" s="164"/>
      <c r="D88" s="164"/>
      <c r="E88" s="164"/>
      <c r="F88" s="433"/>
      <c r="G88" s="632"/>
      <c r="H88" s="686">
        <v>45532</v>
      </c>
      <c r="I88" s="166"/>
      <c r="J88" s="167"/>
      <c r="K88" s="168"/>
      <c r="L88" s="593"/>
      <c r="M88" s="594"/>
      <c r="N88" s="171" t="s">
        <v>3689</v>
      </c>
      <c r="O88" s="218"/>
      <c r="P88" s="169"/>
      <c r="Q88" s="174"/>
      <c r="R88" s="174"/>
      <c r="S88" s="170"/>
      <c r="T88" s="174"/>
      <c r="U88" s="175"/>
      <c r="V88" s="173"/>
      <c r="W88" s="176"/>
      <c r="X88" s="175"/>
    </row>
    <row r="89" spans="1:24" ht="16.5" customHeight="1" x14ac:dyDescent="0.15">
      <c r="A89" s="148">
        <v>6</v>
      </c>
      <c r="B89" s="149" t="s">
        <v>3258</v>
      </c>
      <c r="C89" s="150" t="s">
        <v>3379</v>
      </c>
      <c r="D89" s="150" t="s">
        <v>409</v>
      </c>
      <c r="E89" s="150">
        <v>33</v>
      </c>
      <c r="F89" s="454" t="s">
        <v>3607</v>
      </c>
      <c r="G89" s="633"/>
      <c r="H89" s="690">
        <v>45447</v>
      </c>
      <c r="I89" s="177"/>
      <c r="J89" s="178"/>
      <c r="K89" s="179"/>
      <c r="L89" s="591">
        <v>50000</v>
      </c>
      <c r="M89" s="592">
        <v>50000</v>
      </c>
      <c r="N89" s="156">
        <v>-50000</v>
      </c>
      <c r="O89" s="191"/>
      <c r="P89" s="158"/>
      <c r="Q89" s="159"/>
      <c r="R89" s="159"/>
      <c r="S89" s="159"/>
      <c r="T89" s="159">
        <v>3200</v>
      </c>
      <c r="U89" s="160"/>
      <c r="V89" s="158">
        <v>53200</v>
      </c>
      <c r="W89" s="161"/>
      <c r="X89" s="160"/>
    </row>
    <row r="90" spans="1:24" ht="16.5" customHeight="1" x14ac:dyDescent="0.15">
      <c r="A90" s="162"/>
      <c r="B90" s="163"/>
      <c r="C90" s="213"/>
      <c r="D90" s="213"/>
      <c r="E90" s="213"/>
      <c r="F90" s="951"/>
      <c r="G90" s="634"/>
      <c r="H90" s="687"/>
      <c r="I90" s="221"/>
      <c r="J90" s="227"/>
      <c r="K90" s="222"/>
      <c r="L90" s="597"/>
      <c r="M90" s="594"/>
      <c r="N90" s="171" t="s">
        <v>3689</v>
      </c>
      <c r="O90" s="172"/>
      <c r="P90" s="173"/>
      <c r="Q90" s="174"/>
      <c r="R90" s="174"/>
      <c r="S90" s="174"/>
      <c r="T90" s="174"/>
      <c r="U90" s="175"/>
      <c r="V90" s="173"/>
      <c r="W90" s="176"/>
      <c r="X90" s="175"/>
    </row>
    <row r="91" spans="1:24" ht="16.5" customHeight="1" x14ac:dyDescent="0.15">
      <c r="A91" s="148">
        <v>6</v>
      </c>
      <c r="B91" s="995" t="s">
        <v>3241</v>
      </c>
      <c r="C91" s="150" t="s">
        <v>3399</v>
      </c>
      <c r="D91" s="150" t="s">
        <v>456</v>
      </c>
      <c r="E91" s="150">
        <v>19</v>
      </c>
      <c r="F91" s="434" t="s">
        <v>3608</v>
      </c>
      <c r="G91" s="633"/>
      <c r="H91" s="690">
        <v>45505</v>
      </c>
      <c r="I91" s="177"/>
      <c r="J91" s="178"/>
      <c r="K91" s="179"/>
      <c r="L91" s="591">
        <v>30000</v>
      </c>
      <c r="M91" s="592">
        <v>30000</v>
      </c>
      <c r="N91" s="156">
        <v>-30000</v>
      </c>
      <c r="O91" s="157"/>
      <c r="P91" s="158"/>
      <c r="Q91" s="159"/>
      <c r="R91" s="159"/>
      <c r="S91" s="159"/>
      <c r="T91" s="159">
        <v>64000</v>
      </c>
      <c r="U91" s="160"/>
      <c r="V91" s="158">
        <v>94000</v>
      </c>
      <c r="W91" s="161"/>
      <c r="X91" s="160"/>
    </row>
    <row r="92" spans="1:24" ht="16.5" customHeight="1" x14ac:dyDescent="0.15">
      <c r="A92" s="192"/>
      <c r="B92" s="212"/>
      <c r="C92" s="213"/>
      <c r="D92" s="213"/>
      <c r="E92" s="213"/>
      <c r="F92" s="431" t="s">
        <v>3609</v>
      </c>
      <c r="G92" s="634"/>
      <c r="H92" s="687"/>
      <c r="I92" s="221"/>
      <c r="J92" s="227"/>
      <c r="K92" s="222"/>
      <c r="L92" s="597"/>
      <c r="M92" s="598"/>
      <c r="N92" s="296" t="s">
        <v>3689</v>
      </c>
      <c r="O92" s="191"/>
      <c r="P92" s="196"/>
      <c r="Q92" s="194"/>
      <c r="R92" s="194"/>
      <c r="S92" s="194"/>
      <c r="T92" s="194"/>
      <c r="U92" s="195"/>
      <c r="V92" s="196"/>
      <c r="W92" s="197"/>
      <c r="X92" s="195"/>
    </row>
    <row r="93" spans="1:24" ht="16.5" customHeight="1" x14ac:dyDescent="0.15">
      <c r="A93" s="1131"/>
      <c r="B93" s="1132"/>
      <c r="C93" s="1042"/>
      <c r="D93" s="1042"/>
      <c r="E93" s="1042"/>
      <c r="F93" s="1142" t="s">
        <v>3610</v>
      </c>
      <c r="G93" s="1133"/>
      <c r="H93" s="1134"/>
      <c r="I93" s="1038"/>
      <c r="J93" s="1135"/>
      <c r="K93" s="1136"/>
      <c r="L93" s="1137"/>
      <c r="M93" s="1028"/>
      <c r="N93" s="1138"/>
      <c r="O93" s="1030"/>
      <c r="P93" s="1139"/>
      <c r="Q93" s="1026"/>
      <c r="R93" s="1026"/>
      <c r="S93" s="1026"/>
      <c r="T93" s="1026"/>
      <c r="U93" s="1140"/>
      <c r="V93" s="1139"/>
      <c r="W93" s="1020"/>
      <c r="X93" s="1140"/>
    </row>
    <row r="94" spans="1:24" ht="16.5" customHeight="1" x14ac:dyDescent="0.15">
      <c r="A94" s="1006">
        <v>6</v>
      </c>
      <c r="B94" s="1210" t="s">
        <v>3241</v>
      </c>
      <c r="C94" s="1006" t="s">
        <v>3379</v>
      </c>
      <c r="D94" s="1041" t="s">
        <v>321</v>
      </c>
      <c r="E94" s="1006">
        <v>51</v>
      </c>
      <c r="F94" s="1161" t="s">
        <v>3429</v>
      </c>
      <c r="G94" s="1031"/>
      <c r="H94" s="1148">
        <v>45477</v>
      </c>
      <c r="I94" s="1037"/>
      <c r="J94" s="1032"/>
      <c r="K94" s="1007"/>
      <c r="L94" s="1021">
        <v>50000</v>
      </c>
      <c r="M94" s="1027">
        <v>50000</v>
      </c>
      <c r="N94" s="1008">
        <v>-50000</v>
      </c>
      <c r="O94" s="1029"/>
      <c r="P94" s="1009"/>
      <c r="Q94" s="1023"/>
      <c r="R94" s="1025"/>
      <c r="S94" s="1009"/>
      <c r="T94" s="1025">
        <v>5200</v>
      </c>
      <c r="U94" s="1009"/>
      <c r="V94" s="1015">
        <v>55200</v>
      </c>
      <c r="W94" s="1019"/>
      <c r="X94" s="1016"/>
    </row>
    <row r="95" spans="1:24" ht="16.5" customHeight="1" x14ac:dyDescent="0.15">
      <c r="A95" s="1010"/>
      <c r="B95" s="1040"/>
      <c r="C95" s="1011"/>
      <c r="D95" s="1042"/>
      <c r="E95" s="1011"/>
      <c r="F95" s="1044"/>
      <c r="G95" s="1033"/>
      <c r="H95" s="1036"/>
      <c r="I95" s="1038"/>
      <c r="J95" s="1034"/>
      <c r="K95" s="1012"/>
      <c r="L95" s="1022"/>
      <c r="M95" s="1028"/>
      <c r="N95" s="1211" t="s">
        <v>3689</v>
      </c>
      <c r="O95" s="1030"/>
      <c r="P95" s="1014"/>
      <c r="Q95" s="1024"/>
      <c r="R95" s="1026"/>
      <c r="S95" s="1014"/>
      <c r="T95" s="1026"/>
      <c r="U95" s="1014"/>
      <c r="V95" s="1017"/>
      <c r="W95" s="1020"/>
      <c r="X95" s="1018"/>
    </row>
    <row r="96" spans="1:24" ht="16.5" customHeight="1" x14ac:dyDescent="0.15">
      <c r="A96" s="192">
        <v>7</v>
      </c>
      <c r="B96" s="212" t="s">
        <v>3222</v>
      </c>
      <c r="C96" s="213" t="s">
        <v>3375</v>
      </c>
      <c r="D96" s="213" t="s">
        <v>456</v>
      </c>
      <c r="E96" s="193">
        <v>34</v>
      </c>
      <c r="F96" s="455" t="s">
        <v>3611</v>
      </c>
      <c r="G96" s="634"/>
      <c r="H96" s="687">
        <v>45531</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15">
      <c r="A97" s="1131"/>
      <c r="B97" s="1132"/>
      <c r="C97" s="1042"/>
      <c r="D97" s="1042"/>
      <c r="E97" s="1141"/>
      <c r="F97" s="1142"/>
      <c r="G97" s="1133"/>
      <c r="H97" s="1134"/>
      <c r="I97" s="1038"/>
      <c r="J97" s="1135"/>
      <c r="K97" s="1143"/>
      <c r="L97" s="1137"/>
      <c r="M97" s="1028"/>
      <c r="N97" s="1212" t="s">
        <v>3689</v>
      </c>
      <c r="O97" s="1030"/>
      <c r="P97" s="1139"/>
      <c r="Q97" s="1026"/>
      <c r="R97" s="1026"/>
      <c r="S97" s="1026"/>
      <c r="T97" s="1026"/>
      <c r="U97" s="1140"/>
      <c r="V97" s="1139"/>
      <c r="W97" s="1020"/>
      <c r="X97" s="1140"/>
    </row>
    <row r="98" spans="1:24" ht="16.5" customHeight="1" x14ac:dyDescent="0.15">
      <c r="A98" s="148">
        <v>8</v>
      </c>
      <c r="B98" s="149" t="s">
        <v>3612</v>
      </c>
      <c r="C98" s="150" t="s">
        <v>3409</v>
      </c>
      <c r="D98" s="150" t="s">
        <v>142</v>
      </c>
      <c r="E98" s="150">
        <v>36</v>
      </c>
      <c r="F98" s="454" t="s">
        <v>3613</v>
      </c>
      <c r="G98" s="633"/>
      <c r="H98" s="685">
        <v>45530</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15">
      <c r="A99" s="162"/>
      <c r="B99" s="163"/>
      <c r="C99" s="164"/>
      <c r="D99" s="164"/>
      <c r="E99" s="164"/>
      <c r="F99" s="433"/>
      <c r="G99" s="632"/>
      <c r="H99" s="686"/>
      <c r="I99" s="166"/>
      <c r="J99" s="167"/>
      <c r="K99" s="168"/>
      <c r="L99" s="593"/>
      <c r="M99" s="594"/>
      <c r="N99" s="171" t="s">
        <v>3689</v>
      </c>
      <c r="O99" s="172"/>
      <c r="P99" s="173"/>
      <c r="Q99" s="174"/>
      <c r="R99" s="174"/>
      <c r="S99" s="174"/>
      <c r="T99" s="174"/>
      <c r="U99" s="175"/>
      <c r="V99" s="173"/>
      <c r="W99" s="176"/>
      <c r="X99" s="175"/>
    </row>
    <row r="100" spans="1:24" ht="16.5" customHeight="1" x14ac:dyDescent="0.15">
      <c r="A100" s="148">
        <v>9</v>
      </c>
      <c r="B100" s="149" t="s">
        <v>3614</v>
      </c>
      <c r="C100" s="213" t="s">
        <v>3379</v>
      </c>
      <c r="D100" s="213" t="s">
        <v>77</v>
      </c>
      <c r="E100" s="213">
        <v>20</v>
      </c>
      <c r="F100" s="431" t="s">
        <v>3615</v>
      </c>
      <c r="G100" s="633"/>
      <c r="H100" s="685">
        <v>45601</v>
      </c>
      <c r="I100" s="177"/>
      <c r="J100" s="178"/>
      <c r="K100" s="336"/>
      <c r="L100" s="591">
        <v>40000</v>
      </c>
      <c r="M100" s="592">
        <v>40000</v>
      </c>
      <c r="N100" s="156">
        <v>-40000</v>
      </c>
      <c r="O100" s="157"/>
      <c r="P100" s="158"/>
      <c r="Q100" s="159"/>
      <c r="R100" s="159"/>
      <c r="S100" s="159"/>
      <c r="T100" s="159">
        <v>78000</v>
      </c>
      <c r="U100" s="160"/>
      <c r="V100" s="158">
        <v>118000</v>
      </c>
      <c r="W100" s="161"/>
      <c r="X100" s="160"/>
    </row>
    <row r="101" spans="1:24" ht="16.5" customHeight="1" x14ac:dyDescent="0.15">
      <c r="A101" s="192"/>
      <c r="B101" s="212"/>
      <c r="C101" s="164"/>
      <c r="D101" s="164"/>
      <c r="E101" s="164"/>
      <c r="F101" s="432" t="s">
        <v>3616</v>
      </c>
      <c r="G101" s="634"/>
      <c r="H101" s="687">
        <v>45651</v>
      </c>
      <c r="I101" s="166"/>
      <c r="J101" s="167"/>
      <c r="K101" s="222"/>
      <c r="L101" s="597"/>
      <c r="M101" s="598"/>
      <c r="N101" s="171" t="s">
        <v>3721</v>
      </c>
      <c r="O101" s="191"/>
      <c r="P101" s="196"/>
      <c r="Q101" s="194"/>
      <c r="R101" s="194"/>
      <c r="S101" s="194"/>
      <c r="T101" s="194"/>
      <c r="U101" s="195"/>
      <c r="V101" s="196"/>
      <c r="W101" s="197"/>
      <c r="X101" s="195"/>
    </row>
    <row r="102" spans="1:24" ht="16.5" customHeight="1" x14ac:dyDescent="0.15">
      <c r="A102" s="148">
        <v>10</v>
      </c>
      <c r="B102" s="149" t="s">
        <v>3264</v>
      </c>
      <c r="C102" s="150" t="s">
        <v>3379</v>
      </c>
      <c r="D102" s="150" t="s">
        <v>142</v>
      </c>
      <c r="E102" s="150">
        <v>72</v>
      </c>
      <c r="F102" s="1163" t="s">
        <v>3617</v>
      </c>
      <c r="G102" s="633"/>
      <c r="H102" s="685">
        <v>45588</v>
      </c>
      <c r="I102" s="177"/>
      <c r="J102" s="178"/>
      <c r="K102" s="155"/>
      <c r="L102" s="591">
        <v>30000</v>
      </c>
      <c r="M102" s="592">
        <v>30000</v>
      </c>
      <c r="N102" s="156">
        <v>-30000</v>
      </c>
      <c r="O102" s="157"/>
      <c r="P102" s="158"/>
      <c r="Q102" s="159"/>
      <c r="R102" s="159"/>
      <c r="S102" s="159"/>
      <c r="T102" s="159">
        <v>9600</v>
      </c>
      <c r="U102" s="160"/>
      <c r="V102" s="158">
        <v>39600</v>
      </c>
      <c r="W102" s="161"/>
      <c r="X102" s="160"/>
    </row>
    <row r="103" spans="1:24" ht="16.5" customHeight="1" x14ac:dyDescent="0.15">
      <c r="A103" s="162"/>
      <c r="B103" s="163"/>
      <c r="C103" s="164"/>
      <c r="D103" s="164"/>
      <c r="E103" s="164"/>
      <c r="F103" s="1164"/>
      <c r="G103" s="632"/>
      <c r="H103" s="686"/>
      <c r="I103" s="166"/>
      <c r="J103" s="167"/>
      <c r="K103" s="168"/>
      <c r="L103" s="593"/>
      <c r="M103" s="594"/>
      <c r="N103" s="171" t="s">
        <v>3721</v>
      </c>
      <c r="O103" s="172"/>
      <c r="P103" s="173"/>
      <c r="Q103" s="174"/>
      <c r="R103" s="174"/>
      <c r="S103" s="174"/>
      <c r="T103" s="174"/>
      <c r="U103" s="175"/>
      <c r="V103" s="173"/>
      <c r="W103" s="176"/>
      <c r="X103" s="175"/>
    </row>
    <row r="104" spans="1:24" ht="16.5" customHeight="1" x14ac:dyDescent="0.15">
      <c r="A104" s="148">
        <v>10</v>
      </c>
      <c r="B104" s="149" t="s">
        <v>3244</v>
      </c>
      <c r="C104" s="150" t="s">
        <v>3418</v>
      </c>
      <c r="D104" s="150" t="s">
        <v>142</v>
      </c>
      <c r="E104" s="150">
        <v>38</v>
      </c>
      <c r="F104" s="454" t="s">
        <v>3716</v>
      </c>
      <c r="G104" s="636"/>
      <c r="H104" s="692">
        <v>45643</v>
      </c>
      <c r="I104" s="177"/>
      <c r="J104" s="178"/>
      <c r="K104" s="460"/>
      <c r="L104" s="591">
        <v>50000</v>
      </c>
      <c r="M104" s="592">
        <v>50000</v>
      </c>
      <c r="N104" s="156">
        <v>-50000</v>
      </c>
      <c r="O104" s="157"/>
      <c r="P104" s="158"/>
      <c r="Q104" s="159"/>
      <c r="R104" s="159"/>
      <c r="S104" s="159"/>
      <c r="T104" s="159">
        <v>3600</v>
      </c>
      <c r="U104" s="160"/>
      <c r="V104" s="158">
        <v>53600</v>
      </c>
      <c r="W104" s="161"/>
      <c r="X104" s="160"/>
    </row>
    <row r="105" spans="1:24" ht="16.5" customHeight="1" x14ac:dyDescent="0.15">
      <c r="A105" s="1002"/>
      <c r="B105" s="163"/>
      <c r="C105" s="164"/>
      <c r="D105" s="164"/>
      <c r="E105" s="164"/>
      <c r="F105" s="461"/>
      <c r="G105" s="632"/>
      <c r="H105" s="686"/>
      <c r="I105" s="463"/>
      <c r="J105" s="464"/>
      <c r="K105" s="465"/>
      <c r="L105" s="593"/>
      <c r="M105" s="594"/>
      <c r="N105" s="1259" t="s">
        <v>3721</v>
      </c>
      <c r="O105" s="172"/>
      <c r="P105" s="173"/>
      <c r="Q105" s="174"/>
      <c r="R105" s="174"/>
      <c r="S105" s="174"/>
      <c r="T105" s="174"/>
      <c r="U105" s="175"/>
      <c r="V105" s="173"/>
      <c r="W105" s="176"/>
      <c r="X105" s="175"/>
    </row>
    <row r="106" spans="1:24" ht="16.5" customHeight="1" x14ac:dyDescent="0.15">
      <c r="A106" s="148">
        <v>10</v>
      </c>
      <c r="B106" s="149">
        <v>14</v>
      </c>
      <c r="C106" s="150" t="s">
        <v>3379</v>
      </c>
      <c r="D106" s="150" t="s">
        <v>142</v>
      </c>
      <c r="E106" s="150">
        <v>37</v>
      </c>
      <c r="F106" s="454" t="s">
        <v>3619</v>
      </c>
      <c r="G106" s="633"/>
      <c r="H106" s="685">
        <v>45596</v>
      </c>
      <c r="I106" s="177"/>
      <c r="J106" s="178"/>
      <c r="K106" s="179"/>
      <c r="L106" s="591">
        <v>10000</v>
      </c>
      <c r="M106" s="592">
        <v>10000</v>
      </c>
      <c r="N106" s="183">
        <v>-10000</v>
      </c>
      <c r="O106" s="157"/>
      <c r="P106" s="158"/>
      <c r="Q106" s="159"/>
      <c r="R106" s="159"/>
      <c r="S106" s="159"/>
      <c r="T106" s="159">
        <v>7600</v>
      </c>
      <c r="U106" s="160"/>
      <c r="V106" s="158">
        <v>17600</v>
      </c>
      <c r="W106" s="161"/>
      <c r="X106" s="160"/>
    </row>
    <row r="107" spans="1:24" ht="16.5" customHeight="1" x14ac:dyDescent="0.15">
      <c r="A107" s="162"/>
      <c r="B107" s="163"/>
      <c r="C107" s="164"/>
      <c r="D107" s="164" t="s">
        <v>3415</v>
      </c>
      <c r="E107" s="164"/>
      <c r="F107" s="432"/>
      <c r="G107" s="632"/>
      <c r="H107" s="686"/>
      <c r="I107" s="166"/>
      <c r="J107" s="167"/>
      <c r="K107" s="224"/>
      <c r="L107" s="593"/>
      <c r="M107" s="594"/>
      <c r="N107" s="171" t="s">
        <v>3721</v>
      </c>
      <c r="O107" s="172"/>
      <c r="P107" s="173"/>
      <c r="Q107" s="174"/>
      <c r="R107" s="174"/>
      <c r="S107" s="174"/>
      <c r="T107" s="174"/>
      <c r="U107" s="175"/>
      <c r="V107" s="173"/>
      <c r="W107" s="176"/>
      <c r="X107" s="175"/>
    </row>
    <row r="108" spans="1:24" ht="16.5" customHeight="1" x14ac:dyDescent="0.15">
      <c r="A108" s="1144">
        <v>10</v>
      </c>
      <c r="B108" s="1145" t="s">
        <v>3618</v>
      </c>
      <c r="C108" s="1146" t="s">
        <v>3678</v>
      </c>
      <c r="D108" s="1146" t="s">
        <v>3474</v>
      </c>
      <c r="E108" s="1146">
        <v>22</v>
      </c>
      <c r="F108" s="1159" t="s">
        <v>3679</v>
      </c>
      <c r="G108" s="1147"/>
      <c r="H108" s="1148">
        <v>45622</v>
      </c>
      <c r="I108" s="1037"/>
      <c r="J108" s="1149"/>
      <c r="K108" s="1267"/>
      <c r="L108" s="1151">
        <v>30000</v>
      </c>
      <c r="M108" s="1027">
        <v>30000</v>
      </c>
      <c r="N108" s="1152">
        <v>-30000</v>
      </c>
      <c r="O108" s="1153"/>
      <c r="P108" s="1154"/>
      <c r="Q108" s="1025"/>
      <c r="R108" s="1025"/>
      <c r="S108" s="1025"/>
      <c r="T108" s="1025">
        <v>56000</v>
      </c>
      <c r="U108" s="1155"/>
      <c r="V108" s="1154">
        <v>86000</v>
      </c>
      <c r="W108" s="1019"/>
      <c r="X108" s="1155"/>
    </row>
    <row r="109" spans="1:24" ht="16.5" customHeight="1" x14ac:dyDescent="0.15">
      <c r="A109" s="1131"/>
      <c r="B109" s="1132"/>
      <c r="C109" s="1141"/>
      <c r="D109" s="1141"/>
      <c r="E109" s="1141"/>
      <c r="F109" s="1142"/>
      <c r="G109" s="1157"/>
      <c r="H109" s="1134"/>
      <c r="I109" s="1038"/>
      <c r="J109" s="1135"/>
      <c r="K109" s="1268"/>
      <c r="L109" s="593"/>
      <c r="M109" s="1028"/>
      <c r="N109" s="1212" t="s">
        <v>3721</v>
      </c>
      <c r="O109" s="1158"/>
      <c r="P109" s="1139"/>
      <c r="Q109" s="1026"/>
      <c r="R109" s="1026"/>
      <c r="S109" s="1026"/>
      <c r="T109" s="1026"/>
      <c r="U109" s="1140"/>
      <c r="V109" s="1139"/>
      <c r="W109" s="1020"/>
      <c r="X109" s="1140"/>
    </row>
    <row r="110" spans="1:24" ht="16.5" customHeight="1" x14ac:dyDescent="0.15">
      <c r="A110" s="192">
        <v>11</v>
      </c>
      <c r="B110" s="212" t="s">
        <v>3553</v>
      </c>
      <c r="C110" s="213" t="s">
        <v>3695</v>
      </c>
      <c r="D110" s="213" t="s">
        <v>3475</v>
      </c>
      <c r="E110" s="213">
        <v>39</v>
      </c>
      <c r="F110" s="455" t="s">
        <v>3621</v>
      </c>
      <c r="G110" s="634"/>
      <c r="H110" s="687">
        <v>45601</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15">
      <c r="A111" s="192"/>
      <c r="B111" s="212"/>
      <c r="C111" s="213"/>
      <c r="D111" s="213"/>
      <c r="E111" s="213"/>
      <c r="F111" s="431"/>
      <c r="G111" s="634"/>
      <c r="H111" s="687"/>
      <c r="I111" s="166"/>
      <c r="J111" s="167"/>
      <c r="K111" s="222"/>
      <c r="L111" s="597"/>
      <c r="M111" s="598"/>
      <c r="N111" s="171" t="s">
        <v>3721</v>
      </c>
      <c r="O111" s="191"/>
      <c r="P111" s="196"/>
      <c r="Q111" s="194"/>
      <c r="R111" s="194"/>
      <c r="S111" s="194"/>
      <c r="T111" s="194"/>
      <c r="U111" s="195"/>
      <c r="V111" s="196"/>
      <c r="W111" s="197"/>
      <c r="X111" s="195"/>
    </row>
    <row r="112" spans="1:24" ht="16.5" customHeight="1" x14ac:dyDescent="0.15">
      <c r="A112" s="1144">
        <v>11</v>
      </c>
      <c r="B112" s="1145" t="s">
        <v>3553</v>
      </c>
      <c r="C112" s="1146" t="s">
        <v>3432</v>
      </c>
      <c r="D112" s="1146" t="s">
        <v>1536</v>
      </c>
      <c r="E112" s="1146">
        <v>23</v>
      </c>
      <c r="F112" s="1159" t="s">
        <v>3731</v>
      </c>
      <c r="G112" s="1147"/>
      <c r="H112" s="1148">
        <v>45602</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15">
      <c r="A113" s="1131"/>
      <c r="B113" s="1132"/>
      <c r="C113" s="1141"/>
      <c r="D113" s="1141"/>
      <c r="E113" s="1141"/>
      <c r="F113" s="1156"/>
      <c r="G113" s="1157"/>
      <c r="H113" s="1134"/>
      <c r="I113" s="1038"/>
      <c r="J113" s="1135"/>
      <c r="K113" s="1136"/>
      <c r="L113" s="593"/>
      <c r="M113" s="1028"/>
      <c r="N113" s="1212" t="s">
        <v>3721</v>
      </c>
      <c r="O113" s="1158"/>
      <c r="P113" s="1139"/>
      <c r="Q113" s="1026"/>
      <c r="R113" s="1026"/>
      <c r="S113" s="1026"/>
      <c r="T113" s="1026"/>
      <c r="U113" s="1140"/>
      <c r="V113" s="1139"/>
      <c r="W113" s="1020"/>
      <c r="X113" s="1140"/>
    </row>
    <row r="114" spans="1:24" ht="16.5" customHeight="1" x14ac:dyDescent="0.15">
      <c r="A114" s="148">
        <v>11</v>
      </c>
      <c r="B114" s="149" t="s">
        <v>3618</v>
      </c>
      <c r="C114" s="150" t="s">
        <v>3379</v>
      </c>
      <c r="D114" s="150" t="s">
        <v>409</v>
      </c>
      <c r="E114" s="150">
        <v>73</v>
      </c>
      <c r="F114" s="454" t="s">
        <v>3622</v>
      </c>
      <c r="G114" s="633"/>
      <c r="H114" s="685">
        <v>45617</v>
      </c>
      <c r="I114" s="177"/>
      <c r="J114" s="178"/>
      <c r="K114" s="179"/>
      <c r="L114" s="591">
        <v>10000</v>
      </c>
      <c r="M114" s="592">
        <v>10000</v>
      </c>
      <c r="N114" s="156">
        <v>-10000</v>
      </c>
      <c r="O114" s="157"/>
      <c r="P114" s="158"/>
      <c r="Q114" s="159"/>
      <c r="R114" s="159"/>
      <c r="S114" s="159"/>
      <c r="T114" s="159">
        <v>2800</v>
      </c>
      <c r="U114" s="160"/>
      <c r="V114" s="158">
        <v>12800</v>
      </c>
      <c r="W114" s="161"/>
      <c r="X114" s="160"/>
    </row>
    <row r="115" spans="1:24" ht="16.5" customHeight="1" x14ac:dyDescent="0.15">
      <c r="A115" s="162"/>
      <c r="B115" s="163"/>
      <c r="C115" s="164"/>
      <c r="D115" s="164"/>
      <c r="E115" s="164"/>
      <c r="F115" s="461">
        <v>10000</v>
      </c>
      <c r="G115" s="632"/>
      <c r="H115" s="686"/>
      <c r="I115" s="166"/>
      <c r="J115" s="167"/>
      <c r="K115" s="168"/>
      <c r="L115" s="593"/>
      <c r="M115" s="594"/>
      <c r="N115" s="171" t="s">
        <v>3721</v>
      </c>
      <c r="O115" s="172"/>
      <c r="P115" s="173"/>
      <c r="Q115" s="174"/>
      <c r="R115" s="174"/>
      <c r="S115" s="174"/>
      <c r="T115" s="174"/>
      <c r="U115" s="175"/>
      <c r="V115" s="173"/>
      <c r="W115" s="176"/>
      <c r="X115" s="175"/>
    </row>
    <row r="116" spans="1:24" ht="16.5" customHeight="1" x14ac:dyDescent="0.15">
      <c r="A116" s="148">
        <v>11</v>
      </c>
      <c r="B116" s="149">
        <v>17</v>
      </c>
      <c r="C116" s="150" t="s">
        <v>3399</v>
      </c>
      <c r="D116" s="150" t="s">
        <v>729</v>
      </c>
      <c r="E116" s="150"/>
      <c r="F116" s="573" t="s">
        <v>3623</v>
      </c>
      <c r="G116" s="633"/>
      <c r="H116" s="685"/>
      <c r="I116" s="177"/>
      <c r="J116" s="227"/>
      <c r="K116" s="222" t="s">
        <v>3387</v>
      </c>
      <c r="L116" s="591"/>
      <c r="M116" s="592"/>
      <c r="N116" s="156"/>
      <c r="O116" s="157"/>
      <c r="P116" s="158"/>
      <c r="Q116" s="159"/>
      <c r="R116" s="159"/>
      <c r="S116" s="159"/>
      <c r="T116" s="159"/>
      <c r="U116" s="160"/>
      <c r="V116" s="158"/>
      <c r="W116" s="161"/>
      <c r="X116" s="160"/>
    </row>
    <row r="117" spans="1:24" ht="16.5" customHeight="1" x14ac:dyDescent="0.15">
      <c r="A117" s="162"/>
      <c r="B117" s="163"/>
      <c r="C117" s="164"/>
      <c r="D117" s="164"/>
      <c r="E117" s="164"/>
      <c r="F117" s="456"/>
      <c r="G117" s="632"/>
      <c r="H117" s="686"/>
      <c r="I117" s="166"/>
      <c r="J117" s="167"/>
      <c r="K117" s="168"/>
      <c r="L117" s="593"/>
      <c r="M117" s="594"/>
      <c r="N117" s="181"/>
      <c r="O117" s="172"/>
      <c r="P117" s="173"/>
      <c r="Q117" s="174"/>
      <c r="R117" s="174"/>
      <c r="S117" s="174"/>
      <c r="T117" s="174"/>
      <c r="U117" s="175"/>
      <c r="V117" s="173"/>
      <c r="W117" s="176"/>
      <c r="X117" s="175"/>
    </row>
    <row r="118" spans="1:24" ht="16.5" customHeight="1" x14ac:dyDescent="0.15">
      <c r="A118" s="148">
        <v>11</v>
      </c>
      <c r="B118" s="149" t="s">
        <v>3624</v>
      </c>
      <c r="C118" s="150" t="s">
        <v>3399</v>
      </c>
      <c r="D118" s="150" t="s">
        <v>77</v>
      </c>
      <c r="E118" s="150">
        <v>24</v>
      </c>
      <c r="F118" s="434" t="s">
        <v>3625</v>
      </c>
      <c r="G118" s="633"/>
      <c r="H118" s="692">
        <v>45651</v>
      </c>
      <c r="I118" s="177"/>
      <c r="J118" s="178"/>
      <c r="K118" s="189"/>
      <c r="L118" s="1300">
        <v>50000</v>
      </c>
      <c r="M118" s="592">
        <v>50000</v>
      </c>
      <c r="N118" s="156">
        <v>-50000</v>
      </c>
      <c r="O118" s="157"/>
      <c r="P118" s="158"/>
      <c r="Q118" s="159"/>
      <c r="R118" s="159"/>
      <c r="S118" s="159"/>
      <c r="T118" s="159">
        <v>42000</v>
      </c>
      <c r="U118" s="160"/>
      <c r="V118" s="158">
        <v>92000</v>
      </c>
      <c r="W118" s="161"/>
      <c r="X118" s="160"/>
    </row>
    <row r="119" spans="1:24" ht="16.5" customHeight="1" x14ac:dyDescent="0.15">
      <c r="A119" s="162"/>
      <c r="B119" s="163"/>
      <c r="C119" s="164"/>
      <c r="D119" s="164"/>
      <c r="E119" s="164"/>
      <c r="F119" s="432" t="s">
        <v>3626</v>
      </c>
      <c r="G119" s="632"/>
      <c r="H119" s="686"/>
      <c r="I119" s="166"/>
      <c r="J119" s="167"/>
      <c r="K119" s="168"/>
      <c r="L119" s="1299"/>
      <c r="M119" s="594"/>
      <c r="N119" s="171" t="s">
        <v>3721</v>
      </c>
      <c r="O119" s="172"/>
      <c r="P119" s="173"/>
      <c r="Q119" s="174"/>
      <c r="R119" s="174"/>
      <c r="S119" s="174"/>
      <c r="T119" s="174"/>
      <c r="U119" s="175"/>
      <c r="V119" s="173"/>
      <c r="W119" s="176"/>
      <c r="X119" s="175"/>
    </row>
    <row r="120" spans="1:24" ht="16.5" customHeight="1" x14ac:dyDescent="0.15">
      <c r="A120" s="1144">
        <v>11</v>
      </c>
      <c r="B120" s="1145" t="s">
        <v>3707</v>
      </c>
      <c r="C120" s="1146" t="s">
        <v>3379</v>
      </c>
      <c r="D120" s="1146" t="s">
        <v>321</v>
      </c>
      <c r="E120" s="1146">
        <v>52</v>
      </c>
      <c r="F120" s="1265" t="s">
        <v>3772</v>
      </c>
      <c r="G120" s="1147"/>
      <c r="H120" s="1148">
        <v>45627</v>
      </c>
      <c r="I120" s="1037"/>
      <c r="J120" s="1149"/>
      <c r="K120" s="1150"/>
      <c r="L120" s="1151">
        <v>10000</v>
      </c>
      <c r="M120" s="1027">
        <v>10000</v>
      </c>
      <c r="N120" s="1152">
        <v>-10000</v>
      </c>
      <c r="O120" s="1153"/>
      <c r="P120" s="1154"/>
      <c r="Q120" s="1025"/>
      <c r="R120" s="1025"/>
      <c r="S120" s="1025"/>
      <c r="T120" s="1025">
        <v>5000</v>
      </c>
      <c r="U120" s="1155"/>
      <c r="V120" s="1154">
        <v>15000</v>
      </c>
      <c r="W120" s="1019"/>
      <c r="X120" s="1155"/>
    </row>
    <row r="121" spans="1:24" ht="16.5" customHeight="1" x14ac:dyDescent="0.15">
      <c r="A121" s="1131"/>
      <c r="B121" s="1132"/>
      <c r="C121" s="1141"/>
      <c r="D121" s="1141"/>
      <c r="E121" s="1141"/>
      <c r="F121" s="1156"/>
      <c r="G121" s="1157"/>
      <c r="H121" s="1134"/>
      <c r="I121" s="1038"/>
      <c r="J121" s="1135"/>
      <c r="K121" s="1136"/>
      <c r="L121" s="593"/>
      <c r="M121" s="1028"/>
      <c r="N121" s="1212" t="s">
        <v>3721</v>
      </c>
      <c r="O121" s="1158"/>
      <c r="P121" s="1139"/>
      <c r="Q121" s="1026"/>
      <c r="R121" s="1026"/>
      <c r="S121" s="1026"/>
      <c r="T121" s="1026"/>
      <c r="U121" s="1140"/>
      <c r="V121" s="1139"/>
      <c r="W121" s="1020"/>
      <c r="X121" s="1140"/>
    </row>
    <row r="122" spans="1:24" ht="16.5" customHeight="1" x14ac:dyDescent="0.15">
      <c r="A122" s="148">
        <v>12</v>
      </c>
      <c r="B122" s="149" t="s">
        <v>3627</v>
      </c>
      <c r="C122" s="150" t="s">
        <v>3409</v>
      </c>
      <c r="D122" s="150" t="s">
        <v>142</v>
      </c>
      <c r="E122" s="150">
        <v>40</v>
      </c>
      <c r="F122" s="454" t="s">
        <v>3628</v>
      </c>
      <c r="G122" s="633"/>
      <c r="H122" s="685">
        <v>45643</v>
      </c>
      <c r="I122" s="177"/>
      <c r="J122" s="178"/>
      <c r="K122" s="179"/>
      <c r="L122" s="591">
        <v>10000</v>
      </c>
      <c r="M122" s="592">
        <v>10000</v>
      </c>
      <c r="N122" s="156">
        <v>-10000</v>
      </c>
      <c r="O122" s="157"/>
      <c r="P122" s="158"/>
      <c r="Q122" s="159"/>
      <c r="R122" s="159"/>
      <c r="S122" s="159"/>
      <c r="T122" s="159">
        <v>2800</v>
      </c>
      <c r="U122" s="160"/>
      <c r="V122" s="158">
        <v>12800</v>
      </c>
      <c r="W122" s="161"/>
      <c r="X122" s="160"/>
    </row>
    <row r="123" spans="1:24" ht="16.5" customHeight="1" x14ac:dyDescent="0.15">
      <c r="A123" s="162"/>
      <c r="B123" s="163"/>
      <c r="C123" s="164"/>
      <c r="D123" s="164"/>
      <c r="E123" s="164"/>
      <c r="F123" s="456"/>
      <c r="G123" s="632"/>
      <c r="H123" s="691"/>
      <c r="I123" s="166"/>
      <c r="J123" s="167"/>
      <c r="K123" s="168"/>
      <c r="L123" s="593"/>
      <c r="M123" s="594"/>
      <c r="N123" s="171" t="s">
        <v>3721</v>
      </c>
      <c r="O123" s="172"/>
      <c r="P123" s="173"/>
      <c r="Q123" s="174"/>
      <c r="R123" s="174"/>
      <c r="S123" s="174"/>
      <c r="T123" s="174"/>
      <c r="U123" s="175"/>
      <c r="V123" s="173"/>
      <c r="W123" s="176"/>
      <c r="X123" s="175"/>
    </row>
    <row r="124" spans="1:24" ht="16.5" customHeight="1" x14ac:dyDescent="0.15">
      <c r="A124" s="148">
        <v>12</v>
      </c>
      <c r="B124" s="149" t="s">
        <v>3250</v>
      </c>
      <c r="C124" s="150" t="s">
        <v>3379</v>
      </c>
      <c r="D124" s="150" t="s">
        <v>142</v>
      </c>
      <c r="E124" s="150">
        <v>71</v>
      </c>
      <c r="F124" s="454" t="s">
        <v>3629</v>
      </c>
      <c r="G124" s="633"/>
      <c r="H124" s="685">
        <v>45652</v>
      </c>
      <c r="I124" s="177"/>
      <c r="J124" s="178"/>
      <c r="K124" s="179"/>
      <c r="L124" s="591">
        <v>10000</v>
      </c>
      <c r="M124" s="592">
        <v>10000</v>
      </c>
      <c r="N124" s="156">
        <v>-10000</v>
      </c>
      <c r="O124" s="157"/>
      <c r="P124" s="158"/>
      <c r="Q124" s="159"/>
      <c r="R124" s="159"/>
      <c r="S124" s="159"/>
      <c r="T124" s="159"/>
      <c r="U124" s="160"/>
      <c r="V124" s="158">
        <v>10000</v>
      </c>
      <c r="W124" s="161"/>
      <c r="X124" s="160"/>
    </row>
    <row r="125" spans="1:24" ht="16.5" customHeight="1" x14ac:dyDescent="0.15">
      <c r="A125" s="162"/>
      <c r="B125" s="163"/>
      <c r="C125" s="164"/>
      <c r="D125" s="164"/>
      <c r="E125" s="164"/>
      <c r="F125" s="461">
        <v>10000</v>
      </c>
      <c r="G125" s="632"/>
      <c r="H125" s="686"/>
      <c r="I125" s="166"/>
      <c r="J125" s="167"/>
      <c r="K125" s="168"/>
      <c r="L125" s="593"/>
      <c r="M125" s="594"/>
      <c r="N125" s="181" t="s">
        <v>3721</v>
      </c>
      <c r="O125" s="172"/>
      <c r="P125" s="173"/>
      <c r="Q125" s="174"/>
      <c r="R125" s="174"/>
      <c r="S125" s="174"/>
      <c r="T125" s="174"/>
      <c r="U125" s="175"/>
      <c r="V125" s="173"/>
      <c r="W125" s="176"/>
      <c r="X125" s="175"/>
    </row>
    <row r="126" spans="1:24" ht="16.5" customHeight="1" x14ac:dyDescent="0.15">
      <c r="A126" s="148"/>
      <c r="B126" s="149"/>
      <c r="C126" s="213"/>
      <c r="D126" s="213"/>
      <c r="E126" s="213"/>
      <c r="F126" s="431"/>
      <c r="G126" s="633"/>
      <c r="H126" s="685"/>
      <c r="I126" s="177"/>
      <c r="J126" s="178"/>
      <c r="K126" s="460"/>
      <c r="L126" s="591"/>
      <c r="M126" s="592"/>
      <c r="N126" s="183"/>
      <c r="O126" s="157"/>
      <c r="P126" s="158"/>
      <c r="Q126" s="159"/>
      <c r="R126" s="159"/>
      <c r="S126" s="159"/>
      <c r="T126" s="159"/>
      <c r="U126" s="160"/>
      <c r="V126" s="158"/>
      <c r="W126" s="161"/>
      <c r="X126" s="160"/>
    </row>
    <row r="127" spans="1:24" ht="16.5" customHeight="1" x14ac:dyDescent="0.15">
      <c r="A127" s="162"/>
      <c r="B127" s="163"/>
      <c r="C127" s="164"/>
      <c r="D127" s="164"/>
      <c r="E127" s="164"/>
      <c r="F127" s="432"/>
      <c r="G127" s="632"/>
      <c r="H127" s="686"/>
      <c r="I127" s="463"/>
      <c r="J127" s="464"/>
      <c r="K127" s="465"/>
      <c r="L127" s="593"/>
      <c r="M127" s="594"/>
      <c r="N127" s="181"/>
      <c r="O127" s="172"/>
      <c r="P127" s="228"/>
      <c r="Q127" s="170"/>
      <c r="R127" s="174"/>
      <c r="S127" s="174"/>
      <c r="T127" s="174"/>
      <c r="U127" s="175"/>
      <c r="V127" s="173"/>
      <c r="W127" s="176"/>
      <c r="X127" s="175"/>
    </row>
    <row r="128" spans="1:24" ht="16.5" customHeight="1" x14ac:dyDescent="0.15">
      <c r="A128" s="148"/>
      <c r="B128" s="149"/>
      <c r="C128" s="150"/>
      <c r="D128" s="150"/>
      <c r="E128" s="150"/>
      <c r="F128" s="573" t="s">
        <v>3414</v>
      </c>
      <c r="G128" s="633"/>
      <c r="H128" s="685"/>
      <c r="I128" s="177"/>
      <c r="J128" s="178"/>
      <c r="K128" s="179" t="s">
        <v>3387</v>
      </c>
      <c r="L128" s="591"/>
      <c r="M128" s="592"/>
      <c r="N128" s="156"/>
      <c r="O128" s="157"/>
      <c r="P128" s="158"/>
      <c r="Q128" s="159"/>
      <c r="R128" s="159"/>
      <c r="S128" s="159"/>
      <c r="T128" s="159"/>
      <c r="U128" s="160"/>
      <c r="V128" s="158"/>
      <c r="W128" s="161"/>
      <c r="X128" s="160"/>
    </row>
    <row r="129" spans="1:24" ht="16.5" customHeight="1" x14ac:dyDescent="0.15">
      <c r="A129" s="1131"/>
      <c r="B129" s="1132"/>
      <c r="C129" s="1141"/>
      <c r="D129" s="1141"/>
      <c r="E129" s="1141"/>
      <c r="F129" s="1156"/>
      <c r="G129" s="1157"/>
      <c r="H129" s="1134"/>
      <c r="I129" s="1038"/>
      <c r="J129" s="1254"/>
      <c r="K129" s="1136"/>
      <c r="L129" s="593"/>
      <c r="M129" s="1028"/>
      <c r="N129" s="1212"/>
      <c r="O129" s="1158"/>
      <c r="P129" s="1139"/>
      <c r="Q129" s="1026"/>
      <c r="R129" s="1026"/>
      <c r="S129" s="1026"/>
      <c r="T129" s="1026"/>
      <c r="U129" s="1140"/>
      <c r="V129" s="1139"/>
      <c r="W129" s="1020"/>
      <c r="X129" s="1140"/>
    </row>
    <row r="130" spans="1:24" ht="16.5" customHeight="1" x14ac:dyDescent="0.15">
      <c r="A130" s="192"/>
      <c r="B130" s="212"/>
      <c r="C130" s="213" t="s">
        <v>3245</v>
      </c>
      <c r="D130" s="213" t="s">
        <v>142</v>
      </c>
      <c r="E130" s="213"/>
      <c r="F130" s="455" t="s">
        <v>3430</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
      <c r="A132" s="1388" t="s">
        <v>3431</v>
      </c>
      <c r="B132" s="1389"/>
      <c r="C132" s="1390" t="s">
        <v>899</v>
      </c>
      <c r="D132" s="1393" t="s">
        <v>900</v>
      </c>
      <c r="E132" s="809"/>
      <c r="F132" s="1396" t="s">
        <v>901</v>
      </c>
      <c r="G132" s="1399" t="s">
        <v>1923</v>
      </c>
      <c r="H132" s="1402" t="s">
        <v>903</v>
      </c>
      <c r="I132" s="580"/>
      <c r="J132" s="581"/>
      <c r="K132" s="1405" t="s">
        <v>904</v>
      </c>
      <c r="L132" s="1408" t="s">
        <v>3111</v>
      </c>
      <c r="M132" s="588" t="s">
        <v>906</v>
      </c>
      <c r="N132" s="134">
        <f>M134+N134</f>
        <v>0</v>
      </c>
      <c r="O132" s="1410" t="s">
        <v>907</v>
      </c>
      <c r="P132" s="1370" t="s">
        <v>908</v>
      </c>
      <c r="Q132" s="1372" t="s">
        <v>909</v>
      </c>
      <c r="R132" s="1374" t="s">
        <v>910</v>
      </c>
      <c r="S132" s="136" t="s">
        <v>910</v>
      </c>
      <c r="T132" s="1374" t="s">
        <v>911</v>
      </c>
      <c r="U132" s="1376" t="s">
        <v>912</v>
      </c>
      <c r="V132" s="1378" t="s">
        <v>913</v>
      </c>
      <c r="W132" s="1380" t="s">
        <v>914</v>
      </c>
      <c r="X132" s="1382" t="s">
        <v>915</v>
      </c>
    </row>
    <row r="133" spans="1:24" ht="16.5" customHeight="1" x14ac:dyDescent="0.15">
      <c r="A133" s="1384" t="s">
        <v>916</v>
      </c>
      <c r="B133" s="1386" t="s">
        <v>917</v>
      </c>
      <c r="C133" s="1391"/>
      <c r="D133" s="1394"/>
      <c r="E133" s="810" t="s">
        <v>2577</v>
      </c>
      <c r="F133" s="1397"/>
      <c r="G133" s="1400"/>
      <c r="H133" s="1403"/>
      <c r="I133" s="582" t="s">
        <v>918</v>
      </c>
      <c r="J133" s="583" t="s">
        <v>919</v>
      </c>
      <c r="K133" s="1406"/>
      <c r="L133" s="1409"/>
      <c r="M133" s="589" t="s">
        <v>920</v>
      </c>
      <c r="N133" s="141" t="s">
        <v>921</v>
      </c>
      <c r="O133" s="1411"/>
      <c r="P133" s="1371"/>
      <c r="Q133" s="1373"/>
      <c r="R133" s="1375"/>
      <c r="S133" s="140" t="s">
        <v>922</v>
      </c>
      <c r="T133" s="1375"/>
      <c r="U133" s="1377"/>
      <c r="V133" s="1379"/>
      <c r="W133" s="1381"/>
      <c r="X133" s="1383"/>
    </row>
    <row r="134" spans="1:24" ht="16.5" customHeight="1" thickBot="1" x14ac:dyDescent="0.2">
      <c r="A134" s="1385"/>
      <c r="B134" s="1387"/>
      <c r="C134" s="1392"/>
      <c r="D134" s="1395"/>
      <c r="E134" s="811"/>
      <c r="F134" s="1398"/>
      <c r="G134" s="1401"/>
      <c r="H134" s="1404"/>
      <c r="I134" s="584" t="s">
        <v>923</v>
      </c>
      <c r="J134" s="585" t="s">
        <v>924</v>
      </c>
      <c r="K134" s="1407"/>
      <c r="L134" s="590">
        <f>SUM(L135:L205)</f>
        <v>800000</v>
      </c>
      <c r="M134" s="590">
        <f>SUM(M135:M205)</f>
        <v>800000</v>
      </c>
      <c r="N134" s="590">
        <f>SUM(N135:N205)</f>
        <v>-800000</v>
      </c>
      <c r="O134" s="628">
        <f t="shared" ref="O134:X134" si="2">SUM(O137:O205)</f>
        <v>0</v>
      </c>
      <c r="P134" s="590">
        <f t="shared" si="2"/>
        <v>0</v>
      </c>
      <c r="Q134" s="590">
        <f t="shared" si="2"/>
        <v>0</v>
      </c>
      <c r="R134" s="590">
        <f t="shared" si="2"/>
        <v>0</v>
      </c>
      <c r="S134" s="590">
        <f t="shared" si="2"/>
        <v>0</v>
      </c>
      <c r="T134" s="590">
        <f t="shared" si="2"/>
        <v>686000</v>
      </c>
      <c r="U134" s="628">
        <f t="shared" si="2"/>
        <v>0</v>
      </c>
      <c r="V134" s="590">
        <f t="shared" si="2"/>
        <v>1293200</v>
      </c>
      <c r="W134" s="590">
        <f t="shared" si="2"/>
        <v>0</v>
      </c>
      <c r="X134" s="628">
        <f t="shared" si="2"/>
        <v>0</v>
      </c>
    </row>
    <row r="135" spans="1:24" ht="16.5" customHeight="1" x14ac:dyDescent="0.15">
      <c r="A135" s="148">
        <v>1</v>
      </c>
      <c r="B135" s="149" t="s">
        <v>3374</v>
      </c>
      <c r="C135" s="150" t="s">
        <v>3375</v>
      </c>
      <c r="D135" s="150" t="s">
        <v>77</v>
      </c>
      <c r="E135" s="213">
        <v>11</v>
      </c>
      <c r="F135" s="434" t="s">
        <v>3376</v>
      </c>
      <c r="G135" s="631"/>
      <c r="H135" s="685">
        <v>45103</v>
      </c>
      <c r="I135" s="153"/>
      <c r="J135" s="154"/>
      <c r="K135" s="155"/>
      <c r="L135" s="591">
        <v>30000</v>
      </c>
      <c r="M135" s="592">
        <v>30000</v>
      </c>
      <c r="N135" s="156">
        <v>-30000</v>
      </c>
      <c r="O135" s="157"/>
      <c r="P135" s="158"/>
      <c r="Q135" s="159"/>
      <c r="R135" s="159"/>
      <c r="S135" s="159"/>
      <c r="T135" s="1255">
        <v>50800</v>
      </c>
      <c r="U135" s="160"/>
      <c r="V135" s="158"/>
      <c r="W135" s="161"/>
      <c r="X135" s="160"/>
    </row>
    <row r="136" spans="1:24" ht="16.5" customHeight="1" x14ac:dyDescent="0.15">
      <c r="A136" s="1048"/>
      <c r="B136" s="1049"/>
      <c r="C136" s="164"/>
      <c r="D136" s="164"/>
      <c r="E136" s="164"/>
      <c r="F136" s="432" t="s">
        <v>3377</v>
      </c>
      <c r="G136" s="632"/>
      <c r="H136" s="686">
        <v>45383</v>
      </c>
      <c r="I136" s="166"/>
      <c r="J136" s="167"/>
      <c r="K136" s="168"/>
      <c r="L136" s="593"/>
      <c r="M136" s="594"/>
      <c r="N136" s="171" t="s">
        <v>3544</v>
      </c>
      <c r="O136" s="172"/>
      <c r="P136" s="173"/>
      <c r="Q136" s="174"/>
      <c r="R136" s="174"/>
      <c r="S136" s="174"/>
      <c r="T136" s="174"/>
      <c r="U136" s="175"/>
      <c r="V136" s="173"/>
      <c r="W136" s="176"/>
      <c r="X136" s="175"/>
    </row>
    <row r="137" spans="1:24" ht="16.5" customHeight="1" x14ac:dyDescent="0.15">
      <c r="A137" s="148">
        <v>2</v>
      </c>
      <c r="B137" s="149" t="s">
        <v>3378</v>
      </c>
      <c r="C137" s="150" t="s">
        <v>3379</v>
      </c>
      <c r="D137" s="150" t="s">
        <v>1520</v>
      </c>
      <c r="E137" s="213">
        <v>12</v>
      </c>
      <c r="F137" s="455" t="s">
        <v>3380</v>
      </c>
      <c r="G137" s="631"/>
      <c r="H137" s="685">
        <v>44963</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15">
      <c r="A138" s="1065"/>
      <c r="B138" s="1066"/>
      <c r="C138" s="164"/>
      <c r="D138" s="164"/>
      <c r="E138" s="164"/>
      <c r="F138" s="432"/>
      <c r="G138" s="632"/>
      <c r="H138" s="686"/>
      <c r="I138" s="166"/>
      <c r="J138" s="167"/>
      <c r="K138" s="168"/>
      <c r="L138" s="593"/>
      <c r="M138" s="594"/>
      <c r="N138" s="171" t="s">
        <v>3442</v>
      </c>
      <c r="O138" s="172"/>
      <c r="P138" s="173"/>
      <c r="Q138" s="174"/>
      <c r="R138" s="174"/>
      <c r="S138" s="174"/>
      <c r="T138" s="174"/>
      <c r="U138" s="175"/>
      <c r="V138" s="173"/>
      <c r="W138" s="176"/>
      <c r="X138" s="175"/>
    </row>
    <row r="139" spans="1:24" ht="16.5" customHeight="1" x14ac:dyDescent="0.15">
      <c r="A139" s="148">
        <v>2</v>
      </c>
      <c r="B139" s="149">
        <v>12</v>
      </c>
      <c r="C139" s="150" t="s">
        <v>3381</v>
      </c>
      <c r="D139" s="150" t="s">
        <v>2770</v>
      </c>
      <c r="E139" s="150">
        <v>31</v>
      </c>
      <c r="F139" s="434" t="s">
        <v>3382</v>
      </c>
      <c r="G139" s="633"/>
      <c r="H139" s="690">
        <v>44970</v>
      </c>
      <c r="I139" s="177"/>
      <c r="J139" s="178"/>
      <c r="K139" s="179"/>
      <c r="L139" s="591">
        <v>10000</v>
      </c>
      <c r="M139" s="592">
        <v>10000</v>
      </c>
      <c r="N139" s="156">
        <v>-10000</v>
      </c>
      <c r="O139" s="157"/>
      <c r="P139" s="158"/>
      <c r="Q139" s="159"/>
      <c r="R139" s="159"/>
      <c r="S139" s="159"/>
      <c r="T139" s="159">
        <v>61800</v>
      </c>
      <c r="U139" s="160"/>
      <c r="V139" s="158">
        <v>71800</v>
      </c>
      <c r="W139" s="161"/>
      <c r="X139" s="160"/>
    </row>
    <row r="140" spans="1:24" ht="16.5" customHeight="1" x14ac:dyDescent="0.15">
      <c r="A140" s="162"/>
      <c r="B140" s="163"/>
      <c r="C140" s="164"/>
      <c r="D140" s="164" t="s">
        <v>3440</v>
      </c>
      <c r="E140" s="164"/>
      <c r="F140" s="433"/>
      <c r="G140" s="632"/>
      <c r="H140" s="686"/>
      <c r="I140" s="166"/>
      <c r="J140" s="167"/>
      <c r="K140" s="629"/>
      <c r="L140" s="595"/>
      <c r="M140" s="594"/>
      <c r="N140" s="171" t="s">
        <v>3442</v>
      </c>
      <c r="O140" s="172"/>
      <c r="P140" s="173"/>
      <c r="Q140" s="174"/>
      <c r="R140" s="174"/>
      <c r="S140" s="174"/>
      <c r="T140" s="174"/>
      <c r="U140" s="175"/>
      <c r="V140" s="173"/>
      <c r="W140" s="176"/>
      <c r="X140" s="175"/>
    </row>
    <row r="141" spans="1:24" ht="16.5" customHeight="1" x14ac:dyDescent="0.15">
      <c r="A141" s="148">
        <v>3</v>
      </c>
      <c r="B141" s="149" t="s">
        <v>3383</v>
      </c>
      <c r="C141" s="150" t="s">
        <v>3375</v>
      </c>
      <c r="D141" s="150" t="s">
        <v>77</v>
      </c>
      <c r="E141" s="150">
        <v>14</v>
      </c>
      <c r="F141" s="1162" t="s">
        <v>3384</v>
      </c>
      <c r="G141" s="633"/>
      <c r="H141" s="685">
        <v>45103</v>
      </c>
      <c r="I141" s="177"/>
      <c r="J141" s="178"/>
      <c r="K141" s="182"/>
      <c r="L141" s="591">
        <v>10000</v>
      </c>
      <c r="M141" s="592">
        <v>10000</v>
      </c>
      <c r="N141" s="183">
        <v>-10000</v>
      </c>
      <c r="O141" s="157"/>
      <c r="P141" s="158"/>
      <c r="Q141" s="159"/>
      <c r="R141" s="159"/>
      <c r="S141" s="159"/>
      <c r="T141" s="1255">
        <v>27800</v>
      </c>
      <c r="U141" s="160"/>
      <c r="V141" s="158"/>
      <c r="W141" s="161"/>
      <c r="X141" s="160"/>
    </row>
    <row r="142" spans="1:24" ht="16.5" customHeight="1" x14ac:dyDescent="0.15">
      <c r="A142" s="162"/>
      <c r="B142" s="163"/>
      <c r="C142" s="164"/>
      <c r="D142" s="164"/>
      <c r="E142" s="164"/>
      <c r="F142" s="431" t="s">
        <v>3385</v>
      </c>
      <c r="G142" s="632"/>
      <c r="H142" s="686">
        <v>45383</v>
      </c>
      <c r="I142" s="166"/>
      <c r="J142" s="223"/>
      <c r="K142" s="180"/>
      <c r="L142" s="593"/>
      <c r="M142" s="594"/>
      <c r="N142" s="171" t="s">
        <v>3544</v>
      </c>
      <c r="O142" s="172"/>
      <c r="P142" s="173"/>
      <c r="Q142" s="174"/>
      <c r="R142" s="174"/>
      <c r="S142" s="174"/>
      <c r="T142" s="174"/>
      <c r="U142" s="175"/>
      <c r="V142" s="173"/>
      <c r="W142" s="176"/>
      <c r="X142" s="175"/>
    </row>
    <row r="143" spans="1:24" ht="16.5" customHeight="1" x14ac:dyDescent="0.15">
      <c r="A143" s="1127">
        <v>3</v>
      </c>
      <c r="B143" s="1128">
        <v>26</v>
      </c>
      <c r="C143" s="1129" t="s">
        <v>3379</v>
      </c>
      <c r="D143" s="1129" t="s">
        <v>729</v>
      </c>
      <c r="E143" s="1129"/>
      <c r="F143" s="1130" t="s">
        <v>3386</v>
      </c>
      <c r="G143" s="633"/>
      <c r="H143" s="685"/>
      <c r="I143" s="177"/>
      <c r="J143" s="178"/>
      <c r="K143" s="182" t="s">
        <v>3387</v>
      </c>
      <c r="L143" s="591"/>
      <c r="M143" s="592"/>
      <c r="N143" s="156"/>
      <c r="O143" s="157"/>
      <c r="P143" s="158"/>
      <c r="Q143" s="159"/>
      <c r="R143" s="159"/>
      <c r="S143" s="159"/>
      <c r="T143" s="159"/>
      <c r="U143" s="160"/>
      <c r="V143" s="913"/>
      <c r="W143" s="161"/>
      <c r="X143" s="160"/>
    </row>
    <row r="144" spans="1:24" ht="16.5" customHeight="1" x14ac:dyDescent="0.15">
      <c r="A144" s="1052"/>
      <c r="B144" s="1053"/>
      <c r="C144" s="1054"/>
      <c r="D144" s="1054"/>
      <c r="E144" s="1054"/>
      <c r="F144" s="1059"/>
      <c r="G144" s="632"/>
      <c r="H144" s="686"/>
      <c r="I144" s="166"/>
      <c r="J144" s="167"/>
      <c r="K144" s="180"/>
      <c r="L144" s="593"/>
      <c r="M144" s="594"/>
      <c r="N144" s="181"/>
      <c r="O144" s="172"/>
      <c r="P144" s="173"/>
      <c r="Q144" s="174"/>
      <c r="R144" s="174"/>
      <c r="S144" s="174"/>
      <c r="T144" s="174"/>
      <c r="U144" s="175"/>
      <c r="V144" s="173"/>
      <c r="W144" s="176"/>
      <c r="X144" s="175"/>
    </row>
    <row r="145" spans="1:24" ht="16.5" customHeight="1" x14ac:dyDescent="0.15">
      <c r="A145" s="148">
        <v>4</v>
      </c>
      <c r="B145" s="149" t="s">
        <v>3388</v>
      </c>
      <c r="C145" s="213" t="s">
        <v>3379</v>
      </c>
      <c r="D145" s="213" t="s">
        <v>409</v>
      </c>
      <c r="E145" s="213">
        <v>32</v>
      </c>
      <c r="F145" s="454" t="s">
        <v>3389</v>
      </c>
      <c r="G145" s="633"/>
      <c r="H145" s="685">
        <v>45079</v>
      </c>
      <c r="I145" s="188"/>
      <c r="J145" s="138"/>
      <c r="K145" s="189"/>
      <c r="L145" s="591">
        <v>50000</v>
      </c>
      <c r="M145" s="592">
        <v>50000</v>
      </c>
      <c r="N145" s="183">
        <v>-50000</v>
      </c>
      <c r="O145" s="157"/>
      <c r="P145" s="184"/>
      <c r="Q145" s="136"/>
      <c r="R145" s="159"/>
      <c r="S145" s="159"/>
      <c r="T145" s="159">
        <v>9600</v>
      </c>
      <c r="U145" s="160"/>
      <c r="V145" s="158">
        <v>59600</v>
      </c>
      <c r="W145" s="161"/>
      <c r="X145" s="160"/>
    </row>
    <row r="146" spans="1:24" ht="16.5" customHeight="1" x14ac:dyDescent="0.15">
      <c r="A146" s="162"/>
      <c r="B146" s="163"/>
      <c r="C146" s="213"/>
      <c r="D146" s="213"/>
      <c r="E146" s="213"/>
      <c r="F146" s="455"/>
      <c r="G146" s="634"/>
      <c r="H146" s="687"/>
      <c r="I146" s="990"/>
      <c r="J146" s="227"/>
      <c r="K146" s="222"/>
      <c r="L146" s="593"/>
      <c r="M146" s="596"/>
      <c r="N146" s="171" t="s">
        <v>3544</v>
      </c>
      <c r="O146" s="172"/>
      <c r="P146" s="173"/>
      <c r="Q146" s="174"/>
      <c r="R146" s="174"/>
      <c r="S146" s="174"/>
      <c r="T146" s="174"/>
      <c r="U146" s="175"/>
      <c r="V146" s="173"/>
      <c r="W146" s="176"/>
      <c r="X146" s="175"/>
    </row>
    <row r="147" spans="1:24" ht="16.5" customHeight="1" x14ac:dyDescent="0.15">
      <c r="A147" s="192">
        <v>4</v>
      </c>
      <c r="B147" s="212" t="s">
        <v>3390</v>
      </c>
      <c r="C147" s="150" t="s">
        <v>3379</v>
      </c>
      <c r="D147" s="150" t="s">
        <v>409</v>
      </c>
      <c r="E147" s="150">
        <v>35</v>
      </c>
      <c r="F147" s="454" t="s">
        <v>3391</v>
      </c>
      <c r="G147" s="633"/>
      <c r="H147" s="685">
        <v>45079</v>
      </c>
      <c r="I147" s="992"/>
      <c r="J147" s="133"/>
      <c r="K147" s="993"/>
      <c r="L147" s="597">
        <v>10000</v>
      </c>
      <c r="M147" s="598">
        <v>10000</v>
      </c>
      <c r="N147" s="183">
        <v>-10000</v>
      </c>
      <c r="O147" s="191"/>
      <c r="P147" s="192"/>
      <c r="Q147" s="193"/>
      <c r="R147" s="194"/>
      <c r="S147" s="194"/>
      <c r="T147" s="194">
        <v>4200</v>
      </c>
      <c r="U147" s="195"/>
      <c r="V147" s="196">
        <v>14200</v>
      </c>
      <c r="W147" s="197"/>
      <c r="X147" s="195"/>
    </row>
    <row r="148" spans="1:24" ht="16.5" customHeight="1" x14ac:dyDescent="0.15">
      <c r="A148" s="192"/>
      <c r="B148" s="212"/>
      <c r="C148" s="164"/>
      <c r="D148" s="164"/>
      <c r="E148" s="164"/>
      <c r="F148" s="433"/>
      <c r="G148" s="632"/>
      <c r="H148" s="686"/>
      <c r="I148" s="994"/>
      <c r="J148" s="167"/>
      <c r="K148" s="168"/>
      <c r="L148" s="597"/>
      <c r="M148" s="598"/>
      <c r="N148" s="296" t="s">
        <v>3544</v>
      </c>
      <c r="O148" s="191"/>
      <c r="P148" s="196"/>
      <c r="Q148" s="194"/>
      <c r="R148" s="194"/>
      <c r="S148" s="194"/>
      <c r="T148" s="194"/>
      <c r="U148" s="195"/>
      <c r="V148" s="196"/>
      <c r="W148" s="197"/>
      <c r="X148" s="195"/>
    </row>
    <row r="149" spans="1:24" ht="16.5" customHeight="1" x14ac:dyDescent="0.15">
      <c r="A149" s="996">
        <v>4</v>
      </c>
      <c r="B149" s="995" t="s">
        <v>3392</v>
      </c>
      <c r="C149" s="213" t="s">
        <v>3379</v>
      </c>
      <c r="D149" s="213" t="s">
        <v>77</v>
      </c>
      <c r="E149" s="213">
        <v>13</v>
      </c>
      <c r="F149" s="431" t="s">
        <v>3744</v>
      </c>
      <c r="G149" s="634"/>
      <c r="H149" s="689">
        <v>45103</v>
      </c>
      <c r="I149" s="991"/>
      <c r="J149" s="154"/>
      <c r="K149" s="189"/>
      <c r="L149" s="988">
        <v>20000</v>
      </c>
      <c r="M149" s="592">
        <v>20000</v>
      </c>
      <c r="N149" s="156">
        <v>-20000</v>
      </c>
      <c r="O149" s="157"/>
      <c r="P149" s="158"/>
      <c r="Q149" s="159"/>
      <c r="R149" s="159"/>
      <c r="S149" s="159"/>
      <c r="T149" s="159">
        <v>54800</v>
      </c>
      <c r="U149" s="160"/>
      <c r="V149" s="158">
        <v>64800</v>
      </c>
      <c r="W149" s="161"/>
      <c r="X149" s="160"/>
    </row>
    <row r="150" spans="1:24" ht="16.5" customHeight="1" x14ac:dyDescent="0.15">
      <c r="A150" s="162"/>
      <c r="B150" s="163"/>
      <c r="C150" s="164"/>
      <c r="D150" s="164"/>
      <c r="E150" s="164"/>
      <c r="F150" s="432" t="s">
        <v>3745</v>
      </c>
      <c r="G150" s="632"/>
      <c r="H150" s="686">
        <v>45044</v>
      </c>
      <c r="I150" s="166"/>
      <c r="J150" s="167"/>
      <c r="K150" s="168"/>
      <c r="L150" s="593"/>
      <c r="M150" s="594"/>
      <c r="N150" s="171" t="s">
        <v>3544</v>
      </c>
      <c r="O150" s="172"/>
      <c r="P150" s="173"/>
      <c r="Q150" s="174"/>
      <c r="R150" s="174"/>
      <c r="S150" s="174"/>
      <c r="T150" s="174"/>
      <c r="U150" s="175"/>
      <c r="V150" s="173"/>
      <c r="W150" s="176"/>
      <c r="X150" s="175"/>
    </row>
    <row r="151" spans="1:24" ht="16.5" customHeight="1" x14ac:dyDescent="0.15">
      <c r="A151" s="192">
        <v>4</v>
      </c>
      <c r="B151" s="212">
        <v>30</v>
      </c>
      <c r="C151" s="213" t="s">
        <v>3379</v>
      </c>
      <c r="D151" s="213" t="s">
        <v>729</v>
      </c>
      <c r="E151" s="213"/>
      <c r="F151" s="574" t="s">
        <v>3393</v>
      </c>
      <c r="G151" s="634"/>
      <c r="H151" s="689"/>
      <c r="I151" s="177"/>
      <c r="J151" s="178"/>
      <c r="K151" s="155" t="s">
        <v>3387</v>
      </c>
      <c r="L151" s="597"/>
      <c r="M151" s="598"/>
      <c r="N151" s="183"/>
      <c r="O151" s="191"/>
      <c r="P151" s="196"/>
      <c r="Q151" s="194"/>
      <c r="R151" s="194"/>
      <c r="S151" s="194"/>
      <c r="T151" s="194"/>
      <c r="U151" s="195"/>
      <c r="V151" s="196"/>
      <c r="W151" s="197"/>
      <c r="X151" s="195"/>
    </row>
    <row r="152" spans="1:24" ht="16.5" customHeight="1" x14ac:dyDescent="0.15">
      <c r="A152" s="162"/>
      <c r="B152" s="163"/>
      <c r="C152" s="164"/>
      <c r="D152" s="164"/>
      <c r="E152" s="164"/>
      <c r="F152" s="456"/>
      <c r="G152" s="632"/>
      <c r="H152" s="686"/>
      <c r="I152" s="166"/>
      <c r="J152" s="167"/>
      <c r="K152" s="168"/>
      <c r="L152" s="593"/>
      <c r="M152" s="594"/>
      <c r="N152" s="171"/>
      <c r="O152" s="191"/>
      <c r="P152" s="173"/>
      <c r="Q152" s="174"/>
      <c r="R152" s="174"/>
      <c r="S152" s="174"/>
      <c r="T152" s="174"/>
      <c r="U152" s="175"/>
      <c r="V152" s="173"/>
      <c r="W152" s="176"/>
      <c r="X152" s="175"/>
    </row>
    <row r="153" spans="1:24" ht="16.5" customHeight="1" x14ac:dyDescent="0.15">
      <c r="A153" s="192">
        <v>5</v>
      </c>
      <c r="B153" s="212" t="s">
        <v>3394</v>
      </c>
      <c r="C153" s="213" t="s">
        <v>3379</v>
      </c>
      <c r="D153" s="213" t="s">
        <v>77</v>
      </c>
      <c r="E153" s="213">
        <v>16</v>
      </c>
      <c r="F153" s="431" t="s">
        <v>3395</v>
      </c>
      <c r="G153" s="634"/>
      <c r="H153" s="689">
        <v>45103</v>
      </c>
      <c r="I153" s="177"/>
      <c r="J153" s="178"/>
      <c r="K153" s="155"/>
      <c r="L153" s="597">
        <v>10000</v>
      </c>
      <c r="M153" s="598">
        <v>10000</v>
      </c>
      <c r="N153" s="214">
        <v>-10000</v>
      </c>
      <c r="O153" s="215"/>
      <c r="P153" s="216"/>
      <c r="Q153" s="194"/>
      <c r="R153" s="194"/>
      <c r="S153" s="194"/>
      <c r="T153" s="194">
        <v>23200</v>
      </c>
      <c r="U153" s="195"/>
      <c r="V153" s="196">
        <v>10000</v>
      </c>
      <c r="W153" s="197"/>
      <c r="X153" s="195"/>
    </row>
    <row r="154" spans="1:24" ht="16.5" customHeight="1" x14ac:dyDescent="0.15">
      <c r="A154" s="162"/>
      <c r="B154" s="163"/>
      <c r="C154" s="164"/>
      <c r="D154" s="164"/>
      <c r="E154" s="164"/>
      <c r="F154" s="433"/>
      <c r="G154" s="632"/>
      <c r="H154" s="686">
        <v>45129</v>
      </c>
      <c r="I154" s="166"/>
      <c r="J154" s="167"/>
      <c r="K154" s="168"/>
      <c r="L154" s="593"/>
      <c r="M154" s="594"/>
      <c r="N154" s="171" t="s">
        <v>3544</v>
      </c>
      <c r="O154" s="218"/>
      <c r="P154" s="169"/>
      <c r="Q154" s="174"/>
      <c r="R154" s="174"/>
      <c r="S154" s="170"/>
      <c r="T154" s="174"/>
      <c r="U154" s="175"/>
      <c r="V154" s="173">
        <v>23200</v>
      </c>
      <c r="W154" s="176"/>
      <c r="X154" s="175"/>
    </row>
    <row r="155" spans="1:24" ht="16.5" customHeight="1" x14ac:dyDescent="0.15">
      <c r="A155" s="148">
        <v>5</v>
      </c>
      <c r="B155" s="149" t="s">
        <v>3396</v>
      </c>
      <c r="C155" s="213" t="s">
        <v>3375</v>
      </c>
      <c r="D155" s="150" t="s">
        <v>77</v>
      </c>
      <c r="E155" s="150">
        <v>17</v>
      </c>
      <c r="F155" s="434" t="s">
        <v>3397</v>
      </c>
      <c r="G155" s="633"/>
      <c r="H155" s="685">
        <v>45103</v>
      </c>
      <c r="I155" s="153"/>
      <c r="J155" s="154"/>
      <c r="K155" s="155"/>
      <c r="L155" s="591">
        <v>10000</v>
      </c>
      <c r="M155" s="592">
        <v>10000</v>
      </c>
      <c r="N155" s="156">
        <v>-10000</v>
      </c>
      <c r="O155" s="268"/>
      <c r="P155" s="196"/>
      <c r="Q155" s="194"/>
      <c r="R155" s="194"/>
      <c r="S155" s="194"/>
      <c r="T155" s="194">
        <v>10800</v>
      </c>
      <c r="U155" s="195"/>
      <c r="V155" s="196">
        <v>10000</v>
      </c>
      <c r="W155" s="197"/>
      <c r="X155" s="195"/>
    </row>
    <row r="156" spans="1:24" ht="16.5" customHeight="1" x14ac:dyDescent="0.15">
      <c r="A156" s="162"/>
      <c r="B156" s="163"/>
      <c r="C156" s="164"/>
      <c r="D156" s="164"/>
      <c r="E156" s="164"/>
      <c r="F156" s="432"/>
      <c r="G156" s="632"/>
      <c r="H156" s="686">
        <v>45133</v>
      </c>
      <c r="I156" s="166"/>
      <c r="J156" s="167"/>
      <c r="K156" s="168"/>
      <c r="L156" s="593"/>
      <c r="M156" s="594"/>
      <c r="N156" s="171" t="s">
        <v>3544</v>
      </c>
      <c r="O156" s="172"/>
      <c r="P156" s="173"/>
      <c r="Q156" s="174"/>
      <c r="R156" s="174"/>
      <c r="S156" s="174"/>
      <c r="T156" s="174"/>
      <c r="U156" s="175"/>
      <c r="V156" s="173">
        <v>10800</v>
      </c>
      <c r="W156" s="176"/>
      <c r="X156" s="175"/>
    </row>
    <row r="157" spans="1:24" ht="16.5" customHeight="1" x14ac:dyDescent="0.15">
      <c r="A157" s="148">
        <v>5</v>
      </c>
      <c r="B157" s="149" t="s">
        <v>3396</v>
      </c>
      <c r="C157" s="150" t="s">
        <v>3379</v>
      </c>
      <c r="D157" s="150" t="s">
        <v>409</v>
      </c>
      <c r="E157" s="150">
        <v>33</v>
      </c>
      <c r="F157" s="454" t="s">
        <v>3349</v>
      </c>
      <c r="G157" s="633"/>
      <c r="H157" s="690">
        <v>45120</v>
      </c>
      <c r="I157" s="177"/>
      <c r="J157" s="178"/>
      <c r="K157" s="179"/>
      <c r="L157" s="591">
        <v>50000</v>
      </c>
      <c r="M157" s="592">
        <v>50000</v>
      </c>
      <c r="N157" s="156">
        <v>-50000</v>
      </c>
      <c r="O157" s="191"/>
      <c r="P157" s="158"/>
      <c r="Q157" s="159"/>
      <c r="R157" s="159"/>
      <c r="S157" s="159"/>
      <c r="T157" s="159">
        <v>3200</v>
      </c>
      <c r="U157" s="160"/>
      <c r="V157" s="158">
        <v>53200</v>
      </c>
      <c r="W157" s="161"/>
      <c r="X157" s="160"/>
    </row>
    <row r="158" spans="1:24" ht="16.5" customHeight="1" x14ac:dyDescent="0.15">
      <c r="A158" s="162"/>
      <c r="B158" s="163"/>
      <c r="C158" s="213"/>
      <c r="D158" s="213"/>
      <c r="E158" s="213"/>
      <c r="F158" s="951"/>
      <c r="G158" s="634"/>
      <c r="H158" s="687"/>
      <c r="I158" s="221"/>
      <c r="J158" s="227"/>
      <c r="K158" s="222"/>
      <c r="L158" s="597"/>
      <c r="M158" s="594"/>
      <c r="N158" s="171" t="s">
        <v>3547</v>
      </c>
      <c r="O158" s="172"/>
      <c r="P158" s="173"/>
      <c r="Q158" s="174"/>
      <c r="R158" s="174"/>
      <c r="S158" s="174"/>
      <c r="T158" s="174"/>
      <c r="U158" s="175"/>
      <c r="V158" s="173"/>
      <c r="W158" s="176"/>
      <c r="X158" s="175"/>
    </row>
    <row r="159" spans="1:24" ht="16.5" customHeight="1" x14ac:dyDescent="0.15">
      <c r="A159" s="148">
        <v>6</v>
      </c>
      <c r="B159" s="995" t="s">
        <v>3398</v>
      </c>
      <c r="C159" s="150" t="s">
        <v>3399</v>
      </c>
      <c r="D159" s="150" t="s">
        <v>456</v>
      </c>
      <c r="E159" s="150">
        <v>19</v>
      </c>
      <c r="F159" s="434" t="s">
        <v>3400</v>
      </c>
      <c r="G159" s="633"/>
      <c r="H159" s="690">
        <v>45106</v>
      </c>
      <c r="I159" s="177"/>
      <c r="J159" s="178"/>
      <c r="K159" s="179"/>
      <c r="L159" s="591">
        <v>30000</v>
      </c>
      <c r="M159" s="592">
        <v>30000</v>
      </c>
      <c r="N159" s="156">
        <v>-30000</v>
      </c>
      <c r="O159" s="157"/>
      <c r="P159" s="158"/>
      <c r="Q159" s="159"/>
      <c r="R159" s="159"/>
      <c r="S159" s="159"/>
      <c r="T159" s="159">
        <v>63600</v>
      </c>
      <c r="U159" s="160"/>
      <c r="V159" s="158">
        <v>93600</v>
      </c>
      <c r="W159" s="161"/>
      <c r="X159" s="160"/>
    </row>
    <row r="160" spans="1:24" ht="16.5" customHeight="1" x14ac:dyDescent="0.15">
      <c r="A160" s="192"/>
      <c r="B160" s="212"/>
      <c r="C160" s="213"/>
      <c r="D160" s="213"/>
      <c r="E160" s="213"/>
      <c r="F160" s="431" t="s">
        <v>3401</v>
      </c>
      <c r="G160" s="634"/>
      <c r="H160" s="687"/>
      <c r="I160" s="221"/>
      <c r="J160" s="227"/>
      <c r="K160" s="222"/>
      <c r="L160" s="597"/>
      <c r="M160" s="598"/>
      <c r="N160" s="296" t="s">
        <v>3547</v>
      </c>
      <c r="O160" s="191"/>
      <c r="P160" s="196"/>
      <c r="Q160" s="194"/>
      <c r="R160" s="194"/>
      <c r="S160" s="194"/>
      <c r="T160" s="194"/>
      <c r="U160" s="195"/>
      <c r="V160" s="196"/>
      <c r="W160" s="197"/>
      <c r="X160" s="195"/>
    </row>
    <row r="161" spans="1:24" ht="16.5" customHeight="1" x14ac:dyDescent="0.15">
      <c r="A161" s="1131"/>
      <c r="B161" s="1132"/>
      <c r="C161" s="1042"/>
      <c r="D161" s="1042"/>
      <c r="E161" s="1042"/>
      <c r="F161" s="1142" t="s">
        <v>3402</v>
      </c>
      <c r="G161" s="1133"/>
      <c r="H161" s="1134"/>
      <c r="I161" s="1038"/>
      <c r="J161" s="1135"/>
      <c r="K161" s="1136"/>
      <c r="L161" s="1137"/>
      <c r="M161" s="1028"/>
      <c r="N161" s="1138"/>
      <c r="O161" s="1030"/>
      <c r="P161" s="1139"/>
      <c r="Q161" s="1026"/>
      <c r="R161" s="1026"/>
      <c r="S161" s="1026"/>
      <c r="T161" s="1026"/>
      <c r="U161" s="1140"/>
      <c r="V161" s="1139"/>
      <c r="W161" s="1020"/>
      <c r="X161" s="1140"/>
    </row>
    <row r="162" spans="1:24" ht="16.5" customHeight="1" x14ac:dyDescent="0.15">
      <c r="A162" s="192">
        <v>7</v>
      </c>
      <c r="B162" s="212" t="s">
        <v>3403</v>
      </c>
      <c r="C162" s="213" t="s">
        <v>3375</v>
      </c>
      <c r="D162" s="213" t="s">
        <v>456</v>
      </c>
      <c r="E162" s="193">
        <v>34</v>
      </c>
      <c r="F162" s="455" t="s">
        <v>3404</v>
      </c>
      <c r="G162" s="634"/>
      <c r="H162" s="687">
        <v>45120</v>
      </c>
      <c r="I162" s="221"/>
      <c r="J162" s="227"/>
      <c r="K162" s="222"/>
      <c r="L162" s="597">
        <v>50000</v>
      </c>
      <c r="M162" s="598">
        <v>50000</v>
      </c>
      <c r="N162" s="183">
        <v>-50000</v>
      </c>
      <c r="O162" s="191"/>
      <c r="P162" s="196"/>
      <c r="Q162" s="194"/>
      <c r="R162" s="194"/>
      <c r="S162" s="194"/>
      <c r="T162" s="194">
        <v>2800</v>
      </c>
      <c r="U162" s="195"/>
      <c r="V162" s="196">
        <v>52800</v>
      </c>
      <c r="W162" s="197"/>
      <c r="X162" s="195"/>
    </row>
    <row r="163" spans="1:24" ht="16.5" customHeight="1" x14ac:dyDescent="0.15">
      <c r="A163" s="1131"/>
      <c r="B163" s="1132"/>
      <c r="C163" s="1042"/>
      <c r="D163" s="1042"/>
      <c r="E163" s="1141"/>
      <c r="F163" s="1142"/>
      <c r="G163" s="1133"/>
      <c r="H163" s="1134"/>
      <c r="I163" s="1038"/>
      <c r="J163" s="1135"/>
      <c r="K163" s="1143"/>
      <c r="L163" s="1137"/>
      <c r="M163" s="1028"/>
      <c r="N163" s="1212" t="s">
        <v>3547</v>
      </c>
      <c r="O163" s="1030"/>
      <c r="P163" s="1139"/>
      <c r="Q163" s="1026"/>
      <c r="R163" s="1026"/>
      <c r="S163" s="1026"/>
      <c r="T163" s="1026"/>
      <c r="U163" s="1140"/>
      <c r="V163" s="1139"/>
      <c r="W163" s="1020"/>
      <c r="X163" s="1140"/>
    </row>
    <row r="164" spans="1:24" ht="16.5" customHeight="1" x14ac:dyDescent="0.15">
      <c r="A164" s="192">
        <v>7</v>
      </c>
      <c r="B164" s="212" t="s">
        <v>3257</v>
      </c>
      <c r="C164" s="1004" t="s">
        <v>3409</v>
      </c>
      <c r="D164" s="150" t="s">
        <v>77</v>
      </c>
      <c r="E164" s="150">
        <v>25</v>
      </c>
      <c r="F164" s="434" t="s">
        <v>3410</v>
      </c>
      <c r="G164" s="634"/>
      <c r="H164" s="687">
        <v>45250</v>
      </c>
      <c r="I164" s="221"/>
      <c r="J164" s="227"/>
      <c r="K164" s="337"/>
      <c r="L164" s="597">
        <v>30000</v>
      </c>
      <c r="M164" s="598">
        <v>30000</v>
      </c>
      <c r="N164" s="183">
        <v>-30000</v>
      </c>
      <c r="O164" s="191"/>
      <c r="P164" s="196"/>
      <c r="Q164" s="194"/>
      <c r="R164" s="194"/>
      <c r="S164" s="194"/>
      <c r="T164" s="194">
        <v>53000</v>
      </c>
      <c r="U164" s="195"/>
      <c r="V164" s="196">
        <v>83000</v>
      </c>
      <c r="W164" s="197"/>
      <c r="X164" s="195"/>
    </row>
    <row r="165" spans="1:24" ht="16.5" customHeight="1" x14ac:dyDescent="0.15">
      <c r="A165" s="162"/>
      <c r="B165" s="163"/>
      <c r="C165" s="213"/>
      <c r="D165" s="213"/>
      <c r="E165" s="213"/>
      <c r="F165" s="431" t="s">
        <v>3411</v>
      </c>
      <c r="G165" s="632"/>
      <c r="H165" s="686">
        <v>45309</v>
      </c>
      <c r="I165" s="166"/>
      <c r="J165" s="167"/>
      <c r="K165" s="168"/>
      <c r="L165" s="593"/>
      <c r="M165" s="594"/>
      <c r="N165" s="171" t="s">
        <v>3634</v>
      </c>
      <c r="O165" s="172"/>
      <c r="P165" s="173"/>
      <c r="Q165" s="174"/>
      <c r="R165" s="174"/>
      <c r="S165" s="174"/>
      <c r="T165" s="174"/>
      <c r="U165" s="175"/>
      <c r="V165" s="173"/>
      <c r="W165" s="176"/>
      <c r="X165" s="175"/>
    </row>
    <row r="166" spans="1:24" ht="16.5" customHeight="1" x14ac:dyDescent="0.15">
      <c r="A166" s="148">
        <v>8</v>
      </c>
      <c r="B166" s="149">
        <v>6</v>
      </c>
      <c r="C166" s="150" t="s">
        <v>3375</v>
      </c>
      <c r="D166" s="150" t="s">
        <v>77</v>
      </c>
      <c r="E166" s="150">
        <v>21</v>
      </c>
      <c r="F166" s="434" t="s">
        <v>3407</v>
      </c>
      <c r="G166" s="633"/>
      <c r="H166" s="685">
        <v>45309</v>
      </c>
      <c r="I166" s="177"/>
      <c r="J166" s="178"/>
      <c r="K166" s="182"/>
      <c r="L166" s="591">
        <v>10000</v>
      </c>
      <c r="M166" s="592">
        <v>10000</v>
      </c>
      <c r="N166" s="183">
        <v>-10000</v>
      </c>
      <c r="O166" s="157"/>
      <c r="P166" s="158"/>
      <c r="Q166" s="159"/>
      <c r="R166" s="159"/>
      <c r="S166" s="159"/>
      <c r="T166" s="159">
        <v>47200</v>
      </c>
      <c r="U166" s="160"/>
      <c r="V166" s="158">
        <v>57200</v>
      </c>
      <c r="W166" s="161"/>
      <c r="X166" s="160"/>
    </row>
    <row r="167" spans="1:24" ht="16.5" customHeight="1" x14ac:dyDescent="0.15">
      <c r="A167" s="192"/>
      <c r="B167" s="212"/>
      <c r="C167" s="213"/>
      <c r="D167" s="213"/>
      <c r="E167" s="213"/>
      <c r="F167" s="439"/>
      <c r="G167" s="634"/>
      <c r="H167" s="687">
        <v>45315</v>
      </c>
      <c r="I167" s="166"/>
      <c r="J167" s="167"/>
      <c r="K167" s="180"/>
      <c r="L167" s="597"/>
      <c r="M167" s="598"/>
      <c r="N167" s="171" t="s">
        <v>3634</v>
      </c>
      <c r="O167" s="191"/>
      <c r="P167" s="196"/>
      <c r="Q167" s="194"/>
      <c r="R167" s="194"/>
      <c r="S167" s="194"/>
      <c r="T167" s="194"/>
      <c r="U167" s="195"/>
      <c r="V167" s="196"/>
      <c r="W167" s="197"/>
      <c r="X167" s="195"/>
    </row>
    <row r="168" spans="1:24" ht="16.5" customHeight="1" x14ac:dyDescent="0.15">
      <c r="A168" s="148">
        <v>9</v>
      </c>
      <c r="B168" s="149" t="s">
        <v>3408</v>
      </c>
      <c r="C168" s="150" t="s">
        <v>3409</v>
      </c>
      <c r="D168" s="150" t="s">
        <v>142</v>
      </c>
      <c r="E168" s="150">
        <v>36</v>
      </c>
      <c r="F168" s="454" t="s">
        <v>3354</v>
      </c>
      <c r="G168" s="633"/>
      <c r="H168" s="685">
        <v>45198</v>
      </c>
      <c r="I168" s="177"/>
      <c r="J168" s="178"/>
      <c r="K168" s="179"/>
      <c r="L168" s="591">
        <v>50000</v>
      </c>
      <c r="M168" s="592">
        <v>50000</v>
      </c>
      <c r="N168" s="156">
        <v>-50000</v>
      </c>
      <c r="O168" s="157"/>
      <c r="P168" s="158"/>
      <c r="Q168" s="159"/>
      <c r="R168" s="159"/>
      <c r="S168" s="159"/>
      <c r="T168" s="159">
        <v>2400</v>
      </c>
      <c r="U168" s="160"/>
      <c r="V168" s="158">
        <v>52400</v>
      </c>
      <c r="W168" s="161"/>
      <c r="X168" s="160"/>
    </row>
    <row r="169" spans="1:24" ht="16.5" customHeight="1" x14ac:dyDescent="0.15">
      <c r="A169" s="162"/>
      <c r="B169" s="163"/>
      <c r="C169" s="164"/>
      <c r="D169" s="164"/>
      <c r="E169" s="164"/>
      <c r="F169" s="433"/>
      <c r="G169" s="632"/>
      <c r="H169" s="686"/>
      <c r="I169" s="166"/>
      <c r="J169" s="167"/>
      <c r="K169" s="168"/>
      <c r="L169" s="593"/>
      <c r="M169" s="594"/>
      <c r="N169" s="171" t="s">
        <v>3556</v>
      </c>
      <c r="O169" s="172"/>
      <c r="P169" s="173"/>
      <c r="Q169" s="174"/>
      <c r="R169" s="174"/>
      <c r="S169" s="174"/>
      <c r="T169" s="174"/>
      <c r="U169" s="175"/>
      <c r="V169" s="173"/>
      <c r="W169" s="176"/>
      <c r="X169" s="175"/>
    </row>
    <row r="170" spans="1:24" ht="16.5" customHeight="1" x14ac:dyDescent="0.15">
      <c r="A170" s="148">
        <v>9</v>
      </c>
      <c r="B170" s="149" t="s">
        <v>3530</v>
      </c>
      <c r="C170" s="213" t="s">
        <v>3379</v>
      </c>
      <c r="D170" s="213" t="s">
        <v>77</v>
      </c>
      <c r="E170" s="213">
        <v>20</v>
      </c>
      <c r="F170" s="431" t="s">
        <v>3405</v>
      </c>
      <c r="G170" s="633"/>
      <c r="H170" s="685">
        <v>45278</v>
      </c>
      <c r="I170" s="177"/>
      <c r="J170" s="178"/>
      <c r="K170" s="336"/>
      <c r="L170" s="591">
        <v>30000</v>
      </c>
      <c r="M170" s="592">
        <v>30000</v>
      </c>
      <c r="N170" s="156">
        <v>-30000</v>
      </c>
      <c r="O170" s="157"/>
      <c r="P170" s="158"/>
      <c r="Q170" s="159"/>
      <c r="R170" s="159"/>
      <c r="S170" s="159"/>
      <c r="T170" s="159">
        <v>90600</v>
      </c>
      <c r="U170" s="160"/>
      <c r="V170" s="158">
        <v>90600</v>
      </c>
      <c r="W170" s="161"/>
      <c r="X170" s="160"/>
    </row>
    <row r="171" spans="1:24" ht="16.5" customHeight="1" x14ac:dyDescent="0.15">
      <c r="A171" s="192"/>
      <c r="B171" s="212"/>
      <c r="C171" s="164"/>
      <c r="D171" s="164"/>
      <c r="E171" s="164"/>
      <c r="F171" s="432" t="s">
        <v>3406</v>
      </c>
      <c r="G171" s="634"/>
      <c r="H171" s="687">
        <v>45309</v>
      </c>
      <c r="I171" s="166"/>
      <c r="J171" s="167"/>
      <c r="K171" s="222"/>
      <c r="L171" s="597"/>
      <c r="M171" s="598"/>
      <c r="N171" s="171" t="s">
        <v>3634</v>
      </c>
      <c r="O171" s="191"/>
      <c r="P171" s="196"/>
      <c r="Q171" s="194"/>
      <c r="R171" s="194"/>
      <c r="S171" s="194"/>
      <c r="T171" s="194"/>
      <c r="U171" s="195"/>
      <c r="V171" s="196"/>
      <c r="W171" s="197"/>
      <c r="X171" s="195"/>
    </row>
    <row r="172" spans="1:24" ht="16.5" customHeight="1" x14ac:dyDescent="0.15">
      <c r="A172" s="148">
        <v>10</v>
      </c>
      <c r="B172" s="149" t="s">
        <v>3412</v>
      </c>
      <c r="C172" s="150" t="s">
        <v>3413</v>
      </c>
      <c r="D172" s="150"/>
      <c r="E172" s="150"/>
      <c r="F172" s="573" t="s">
        <v>3414</v>
      </c>
      <c r="G172" s="633"/>
      <c r="H172" s="685"/>
      <c r="I172" s="177"/>
      <c r="J172" s="178"/>
      <c r="K172" s="179" t="s">
        <v>3387</v>
      </c>
      <c r="L172" s="591"/>
      <c r="M172" s="592"/>
      <c r="N172" s="156"/>
      <c r="O172" s="157"/>
      <c r="P172" s="158"/>
      <c r="Q172" s="159"/>
      <c r="R172" s="159"/>
      <c r="S172" s="159"/>
      <c r="T172" s="159"/>
      <c r="U172" s="160"/>
      <c r="V172" s="158"/>
      <c r="W172" s="161"/>
      <c r="X172" s="160"/>
    </row>
    <row r="173" spans="1:24" ht="16.5" customHeight="1" x14ac:dyDescent="0.15">
      <c r="A173" s="192"/>
      <c r="B173" s="212"/>
      <c r="C173" s="213"/>
      <c r="D173" s="213"/>
      <c r="E173" s="213"/>
      <c r="F173" s="439"/>
      <c r="G173" s="634"/>
      <c r="H173" s="687"/>
      <c r="I173" s="166"/>
      <c r="J173" s="223"/>
      <c r="K173" s="168"/>
      <c r="L173" s="597"/>
      <c r="M173" s="598"/>
      <c r="N173" s="171"/>
      <c r="O173" s="191"/>
      <c r="P173" s="196"/>
      <c r="Q173" s="194"/>
      <c r="R173" s="194"/>
      <c r="S173" s="194"/>
      <c r="T173" s="194"/>
      <c r="U173" s="195"/>
      <c r="V173" s="196"/>
      <c r="W173" s="197"/>
      <c r="X173" s="195"/>
    </row>
    <row r="174" spans="1:24" ht="16.5" customHeight="1" x14ac:dyDescent="0.15">
      <c r="A174" s="148">
        <v>10</v>
      </c>
      <c r="B174" s="149">
        <v>9</v>
      </c>
      <c r="C174" s="150" t="s">
        <v>3379</v>
      </c>
      <c r="D174" s="150" t="s">
        <v>142</v>
      </c>
      <c r="E174" s="150">
        <v>37</v>
      </c>
      <c r="F174" s="454" t="s">
        <v>3309</v>
      </c>
      <c r="G174" s="633"/>
      <c r="H174" s="685">
        <v>45232</v>
      </c>
      <c r="I174" s="177"/>
      <c r="J174" s="178"/>
      <c r="K174" s="179"/>
      <c r="L174" s="591">
        <v>10000</v>
      </c>
      <c r="M174" s="592">
        <v>10000</v>
      </c>
      <c r="N174" s="183">
        <v>-10000</v>
      </c>
      <c r="O174" s="157"/>
      <c r="P174" s="158"/>
      <c r="Q174" s="159"/>
      <c r="R174" s="159"/>
      <c r="S174" s="159"/>
      <c r="T174" s="159">
        <v>7600</v>
      </c>
      <c r="U174" s="160"/>
      <c r="V174" s="158">
        <v>17600</v>
      </c>
      <c r="W174" s="161"/>
      <c r="X174" s="160"/>
    </row>
    <row r="175" spans="1:24" ht="16.5" customHeight="1" x14ac:dyDescent="0.15">
      <c r="A175" s="162"/>
      <c r="B175" s="163"/>
      <c r="C175" s="164"/>
      <c r="D175" s="164" t="s">
        <v>3415</v>
      </c>
      <c r="E175" s="164"/>
      <c r="F175" s="432"/>
      <c r="G175" s="632"/>
      <c r="H175" s="686"/>
      <c r="I175" s="166"/>
      <c r="J175" s="167"/>
      <c r="K175" s="224"/>
      <c r="L175" s="593"/>
      <c r="M175" s="594"/>
      <c r="N175" s="171" t="s">
        <v>3556</v>
      </c>
      <c r="O175" s="172"/>
      <c r="P175" s="173"/>
      <c r="Q175" s="174"/>
      <c r="R175" s="174"/>
      <c r="S175" s="174"/>
      <c r="T175" s="174"/>
      <c r="U175" s="175"/>
      <c r="V175" s="173"/>
      <c r="W175" s="176"/>
      <c r="X175" s="175"/>
    </row>
    <row r="176" spans="1:24" ht="16.5" customHeight="1" x14ac:dyDescent="0.15">
      <c r="A176" s="997">
        <v>11</v>
      </c>
      <c r="B176" s="998" t="s">
        <v>3252</v>
      </c>
      <c r="C176" s="150" t="s">
        <v>3379</v>
      </c>
      <c r="D176" s="150" t="s">
        <v>142</v>
      </c>
      <c r="E176" s="150">
        <v>72</v>
      </c>
      <c r="F176" s="1163" t="s">
        <v>3416</v>
      </c>
      <c r="G176" s="633"/>
      <c r="H176" s="685">
        <v>45258</v>
      </c>
      <c r="I176" s="177"/>
      <c r="J176" s="178"/>
      <c r="K176" s="155"/>
      <c r="L176" s="591">
        <v>30000</v>
      </c>
      <c r="M176" s="592">
        <v>30000</v>
      </c>
      <c r="N176" s="156">
        <v>-30000</v>
      </c>
      <c r="O176" s="157"/>
      <c r="P176" s="158"/>
      <c r="Q176" s="159"/>
      <c r="R176" s="159"/>
      <c r="S176" s="159"/>
      <c r="T176" s="159">
        <v>9600</v>
      </c>
      <c r="U176" s="160"/>
      <c r="V176" s="158">
        <v>39600</v>
      </c>
      <c r="W176" s="161"/>
      <c r="X176" s="160"/>
    </row>
    <row r="177" spans="1:24" ht="16.5" customHeight="1" x14ac:dyDescent="0.15">
      <c r="A177" s="162"/>
      <c r="B177" s="163"/>
      <c r="C177" s="164"/>
      <c r="D177" s="164"/>
      <c r="E177" s="164"/>
      <c r="F177" s="1164"/>
      <c r="G177" s="632"/>
      <c r="H177" s="686"/>
      <c r="I177" s="166"/>
      <c r="J177" s="167"/>
      <c r="K177" s="168"/>
      <c r="L177" s="593"/>
      <c r="M177" s="594"/>
      <c r="N177" s="171" t="s">
        <v>3556</v>
      </c>
      <c r="O177" s="172"/>
      <c r="P177" s="173"/>
      <c r="Q177" s="174"/>
      <c r="R177" s="174"/>
      <c r="S177" s="174"/>
      <c r="T177" s="174"/>
      <c r="U177" s="175"/>
      <c r="V177" s="173"/>
      <c r="W177" s="176"/>
      <c r="X177" s="175"/>
    </row>
    <row r="178" spans="1:24" ht="16.5" customHeight="1" x14ac:dyDescent="0.15">
      <c r="A178" s="148">
        <v>10</v>
      </c>
      <c r="B178" s="149" t="s">
        <v>3394</v>
      </c>
      <c r="C178" s="150" t="s">
        <v>3417</v>
      </c>
      <c r="D178" s="150" t="s">
        <v>77</v>
      </c>
      <c r="E178" s="150">
        <v>22</v>
      </c>
      <c r="F178" s="434" t="s">
        <v>3681</v>
      </c>
      <c r="G178" s="633"/>
      <c r="H178" s="685">
        <v>45251</v>
      </c>
      <c r="I178" s="177"/>
      <c r="J178" s="178"/>
      <c r="K178" s="179"/>
      <c r="L178" s="591">
        <v>30000</v>
      </c>
      <c r="M178" s="592">
        <v>30000</v>
      </c>
      <c r="N178" s="156">
        <v>-30000</v>
      </c>
      <c r="O178" s="157"/>
      <c r="P178" s="158"/>
      <c r="Q178" s="159"/>
      <c r="R178" s="159"/>
      <c r="S178" s="159"/>
      <c r="T178" s="159">
        <v>55000</v>
      </c>
      <c r="U178" s="160"/>
      <c r="V178" s="158"/>
      <c r="W178" s="161"/>
      <c r="X178" s="160"/>
    </row>
    <row r="179" spans="1:24" ht="16.5" customHeight="1" x14ac:dyDescent="0.15">
      <c r="A179" s="162"/>
      <c r="B179" s="163"/>
      <c r="C179" s="164"/>
      <c r="D179" s="164"/>
      <c r="E179" s="164"/>
      <c r="F179" s="432" t="s">
        <v>3682</v>
      </c>
      <c r="G179" s="632"/>
      <c r="H179" s="686">
        <v>45309</v>
      </c>
      <c r="I179" s="166"/>
      <c r="J179" s="167"/>
      <c r="K179" s="168"/>
      <c r="L179" s="593"/>
      <c r="M179" s="594"/>
      <c r="N179" s="171" t="s">
        <v>3634</v>
      </c>
      <c r="O179" s="172"/>
      <c r="P179" s="173"/>
      <c r="Q179" s="174"/>
      <c r="R179" s="174"/>
      <c r="S179" s="174"/>
      <c r="T179" s="174"/>
      <c r="U179" s="175"/>
      <c r="V179" s="173"/>
      <c r="W179" s="176"/>
      <c r="X179" s="175"/>
    </row>
    <row r="180" spans="1:24" ht="16.5" customHeight="1" x14ac:dyDescent="0.15">
      <c r="A180" s="148">
        <v>10</v>
      </c>
      <c r="B180" s="149" t="s">
        <v>3374</v>
      </c>
      <c r="C180" s="150" t="s">
        <v>3418</v>
      </c>
      <c r="D180" s="150" t="s">
        <v>142</v>
      </c>
      <c r="E180" s="150">
        <v>38</v>
      </c>
      <c r="F180" s="454" t="s">
        <v>3419</v>
      </c>
      <c r="G180" s="636"/>
      <c r="H180" s="692">
        <v>45229</v>
      </c>
      <c r="I180" s="177"/>
      <c r="J180" s="178"/>
      <c r="K180" s="460"/>
      <c r="L180" s="591">
        <v>50000</v>
      </c>
      <c r="M180" s="592">
        <v>50000</v>
      </c>
      <c r="N180" s="156">
        <v>-50000</v>
      </c>
      <c r="O180" s="157"/>
      <c r="P180" s="158"/>
      <c r="Q180" s="159"/>
      <c r="R180" s="159"/>
      <c r="S180" s="159"/>
      <c r="T180" s="159">
        <v>4800</v>
      </c>
      <c r="U180" s="160"/>
      <c r="V180" s="158">
        <v>54800</v>
      </c>
      <c r="W180" s="161"/>
      <c r="X180" s="160"/>
    </row>
    <row r="181" spans="1:24" ht="16.5" customHeight="1" x14ac:dyDescent="0.15">
      <c r="A181" s="1002"/>
      <c r="B181" s="163"/>
      <c r="C181" s="164"/>
      <c r="D181" s="164"/>
      <c r="E181" s="164"/>
      <c r="F181" s="461"/>
      <c r="G181" s="632"/>
      <c r="H181" s="686"/>
      <c r="I181" s="463"/>
      <c r="J181" s="464"/>
      <c r="K181" s="465"/>
      <c r="L181" s="593"/>
      <c r="M181" s="594"/>
      <c r="N181" s="1259" t="s">
        <v>3634</v>
      </c>
      <c r="O181" s="172"/>
      <c r="P181" s="173"/>
      <c r="Q181" s="174"/>
      <c r="R181" s="174"/>
      <c r="S181" s="174"/>
      <c r="T181" s="174"/>
      <c r="U181" s="175"/>
      <c r="V181" s="173"/>
      <c r="W181" s="176"/>
      <c r="X181" s="175"/>
    </row>
    <row r="182" spans="1:24" ht="16.5" customHeight="1" x14ac:dyDescent="0.15">
      <c r="A182" s="192">
        <v>10</v>
      </c>
      <c r="B182" s="212" t="s">
        <v>3420</v>
      </c>
      <c r="C182" s="213" t="s">
        <v>3552</v>
      </c>
      <c r="D182" s="213" t="s">
        <v>3214</v>
      </c>
      <c r="E182" s="213">
        <v>39</v>
      </c>
      <c r="F182" s="455" t="s">
        <v>3320</v>
      </c>
      <c r="G182" s="634"/>
      <c r="H182" s="687">
        <v>45338</v>
      </c>
      <c r="I182" s="221"/>
      <c r="J182" s="227"/>
      <c r="K182" s="337"/>
      <c r="L182" s="597">
        <v>50000</v>
      </c>
      <c r="M182" s="598">
        <v>50000</v>
      </c>
      <c r="N182" s="183">
        <v>-50000</v>
      </c>
      <c r="O182" s="191"/>
      <c r="P182" s="196"/>
      <c r="Q182" s="194"/>
      <c r="R182" s="194"/>
      <c r="S182" s="194"/>
      <c r="T182" s="194">
        <v>4000</v>
      </c>
      <c r="U182" s="195"/>
      <c r="V182" s="196">
        <v>54000</v>
      </c>
      <c r="W182" s="197"/>
      <c r="X182" s="195"/>
    </row>
    <row r="183" spans="1:24" ht="16.5" customHeight="1" x14ac:dyDescent="0.15">
      <c r="A183" s="192"/>
      <c r="B183" s="212"/>
      <c r="C183" s="213"/>
      <c r="D183" s="213"/>
      <c r="E183" s="213"/>
      <c r="F183" s="431"/>
      <c r="G183" s="634"/>
      <c r="H183" s="687"/>
      <c r="I183" s="166"/>
      <c r="J183" s="167"/>
      <c r="K183" s="222"/>
      <c r="L183" s="597"/>
      <c r="M183" s="598"/>
      <c r="N183" s="171" t="s">
        <v>3634</v>
      </c>
      <c r="O183" s="191"/>
      <c r="P183" s="196"/>
      <c r="Q183" s="194"/>
      <c r="R183" s="194"/>
      <c r="S183" s="194"/>
      <c r="T183" s="194"/>
      <c r="U183" s="195"/>
      <c r="V183" s="196"/>
      <c r="W183" s="197"/>
      <c r="X183" s="195"/>
    </row>
    <row r="184" spans="1:24" ht="16.5" customHeight="1" x14ac:dyDescent="0.15">
      <c r="A184" s="1144">
        <v>11</v>
      </c>
      <c r="B184" s="1145" t="s">
        <v>3238</v>
      </c>
      <c r="C184" s="1146" t="s">
        <v>3432</v>
      </c>
      <c r="D184" s="1146" t="s">
        <v>1536</v>
      </c>
      <c r="E184" s="1146">
        <v>23</v>
      </c>
      <c r="F184" s="1159" t="s">
        <v>3433</v>
      </c>
      <c r="G184" s="1147"/>
      <c r="H184" s="1148">
        <v>45244</v>
      </c>
      <c r="I184" s="1037"/>
      <c r="J184" s="1149"/>
      <c r="K184" s="1150"/>
      <c r="L184" s="1151">
        <v>30000</v>
      </c>
      <c r="M184" s="1027">
        <v>30000</v>
      </c>
      <c r="N184" s="1152">
        <v>-30000</v>
      </c>
      <c r="O184" s="1153"/>
      <c r="P184" s="1154"/>
      <c r="Q184" s="1025"/>
      <c r="R184" s="1025"/>
      <c r="S184" s="1025"/>
      <c r="T184" s="1025">
        <v>76800</v>
      </c>
      <c r="U184" s="1155"/>
      <c r="V184" s="1154">
        <v>106800</v>
      </c>
      <c r="W184" s="1019"/>
      <c r="X184" s="1155"/>
    </row>
    <row r="185" spans="1:24" ht="16.5" customHeight="1" x14ac:dyDescent="0.15">
      <c r="A185" s="1131"/>
      <c r="B185" s="1132"/>
      <c r="C185" s="1141"/>
      <c r="D185" s="1141"/>
      <c r="E185" s="1141"/>
      <c r="F185" s="1156"/>
      <c r="G185" s="1157"/>
      <c r="H185" s="1134"/>
      <c r="I185" s="1038"/>
      <c r="J185" s="1135"/>
      <c r="K185" s="1136"/>
      <c r="L185" s="593"/>
      <c r="M185" s="1028"/>
      <c r="N185" s="1212" t="s">
        <v>3556</v>
      </c>
      <c r="O185" s="1158"/>
      <c r="P185" s="1139"/>
      <c r="Q185" s="1026"/>
      <c r="R185" s="1026"/>
      <c r="S185" s="1026"/>
      <c r="T185" s="1026"/>
      <c r="U185" s="1140"/>
      <c r="V185" s="1139"/>
      <c r="W185" s="1020"/>
      <c r="X185" s="1140"/>
    </row>
    <row r="186" spans="1:24" ht="16.5" customHeight="1" x14ac:dyDescent="0.15">
      <c r="A186" s="148">
        <v>11</v>
      </c>
      <c r="B186" s="149" t="s">
        <v>3383</v>
      </c>
      <c r="C186" s="150" t="s">
        <v>3379</v>
      </c>
      <c r="D186" s="150" t="s">
        <v>409</v>
      </c>
      <c r="E186" s="150">
        <v>73</v>
      </c>
      <c r="F186" s="454" t="s">
        <v>3422</v>
      </c>
      <c r="G186" s="633"/>
      <c r="H186" s="685">
        <v>45254</v>
      </c>
      <c r="I186" s="177"/>
      <c r="J186" s="178"/>
      <c r="K186" s="179"/>
      <c r="L186" s="591">
        <v>10000</v>
      </c>
      <c r="M186" s="592">
        <v>10000</v>
      </c>
      <c r="N186" s="156">
        <v>-10000</v>
      </c>
      <c r="O186" s="157"/>
      <c r="P186" s="158"/>
      <c r="Q186" s="159"/>
      <c r="R186" s="159"/>
      <c r="S186" s="159"/>
      <c r="T186" s="159">
        <v>2400</v>
      </c>
      <c r="U186" s="160"/>
      <c r="V186" s="158">
        <v>12400</v>
      </c>
      <c r="W186" s="161"/>
      <c r="X186" s="160"/>
    </row>
    <row r="187" spans="1:24" ht="16.5" customHeight="1" x14ac:dyDescent="0.15">
      <c r="A187" s="162"/>
      <c r="B187" s="163"/>
      <c r="C187" s="164"/>
      <c r="D187" s="164"/>
      <c r="E187" s="164"/>
      <c r="F187" s="461">
        <v>10000</v>
      </c>
      <c r="G187" s="632"/>
      <c r="H187" s="686"/>
      <c r="I187" s="166"/>
      <c r="J187" s="167"/>
      <c r="K187" s="168"/>
      <c r="L187" s="593"/>
      <c r="M187" s="594"/>
      <c r="N187" s="171" t="s">
        <v>3556</v>
      </c>
      <c r="O187" s="172"/>
      <c r="P187" s="173"/>
      <c r="Q187" s="174"/>
      <c r="R187" s="174"/>
      <c r="S187" s="174"/>
      <c r="T187" s="174"/>
      <c r="U187" s="175"/>
      <c r="V187" s="173"/>
      <c r="W187" s="176"/>
      <c r="X187" s="175"/>
    </row>
    <row r="188" spans="1:24" ht="16.5" customHeight="1" x14ac:dyDescent="0.15">
      <c r="A188" s="148">
        <v>11</v>
      </c>
      <c r="B188" s="149">
        <v>19</v>
      </c>
      <c r="C188" s="150" t="s">
        <v>3399</v>
      </c>
      <c r="D188" s="150" t="s">
        <v>729</v>
      </c>
      <c r="E188" s="150"/>
      <c r="F188" s="573" t="s">
        <v>3423</v>
      </c>
      <c r="G188" s="633"/>
      <c r="H188" s="685"/>
      <c r="I188" s="177"/>
      <c r="J188" s="227"/>
      <c r="K188" s="222" t="s">
        <v>3387</v>
      </c>
      <c r="L188" s="591"/>
      <c r="M188" s="592"/>
      <c r="N188" s="156"/>
      <c r="O188" s="157"/>
      <c r="P188" s="158"/>
      <c r="Q188" s="159"/>
      <c r="R188" s="159"/>
      <c r="S188" s="159"/>
      <c r="T188" s="159"/>
      <c r="U188" s="160"/>
      <c r="V188" s="158"/>
      <c r="W188" s="161"/>
      <c r="X188" s="160"/>
    </row>
    <row r="189" spans="1:24" ht="16.5" customHeight="1" x14ac:dyDescent="0.15">
      <c r="A189" s="162"/>
      <c r="B189" s="163"/>
      <c r="C189" s="164"/>
      <c r="D189" s="164"/>
      <c r="E189" s="164"/>
      <c r="F189" s="456"/>
      <c r="G189" s="632"/>
      <c r="H189" s="686"/>
      <c r="I189" s="166"/>
      <c r="J189" s="167"/>
      <c r="K189" s="168"/>
      <c r="L189" s="593"/>
      <c r="M189" s="594"/>
      <c r="N189" s="181"/>
      <c r="O189" s="172"/>
      <c r="P189" s="173"/>
      <c r="Q189" s="174"/>
      <c r="R189" s="174"/>
      <c r="S189" s="174"/>
      <c r="T189" s="174"/>
      <c r="U189" s="175"/>
      <c r="V189" s="173"/>
      <c r="W189" s="176"/>
      <c r="X189" s="175"/>
    </row>
    <row r="190" spans="1:24" ht="16.5" customHeight="1" x14ac:dyDescent="0.15">
      <c r="A190" s="148">
        <v>11</v>
      </c>
      <c r="B190" s="149" t="s">
        <v>3424</v>
      </c>
      <c r="C190" s="150" t="s">
        <v>3399</v>
      </c>
      <c r="D190" s="150" t="s">
        <v>77</v>
      </c>
      <c r="E190" s="150">
        <v>24</v>
      </c>
      <c r="F190" s="434" t="s">
        <v>3425</v>
      </c>
      <c r="G190" s="633"/>
      <c r="H190" s="692">
        <v>45309</v>
      </c>
      <c r="I190" s="177"/>
      <c r="J190" s="178"/>
      <c r="K190" s="189"/>
      <c r="L190" s="591">
        <v>50000</v>
      </c>
      <c r="M190" s="592">
        <v>50000</v>
      </c>
      <c r="N190" s="156">
        <v>-50000</v>
      </c>
      <c r="O190" s="157"/>
      <c r="P190" s="158"/>
      <c r="Q190" s="159"/>
      <c r="R190" s="159"/>
      <c r="S190" s="159"/>
      <c r="T190" s="159">
        <v>45400</v>
      </c>
      <c r="U190" s="160"/>
      <c r="V190" s="158">
        <v>95400</v>
      </c>
      <c r="W190" s="161"/>
      <c r="X190" s="160"/>
    </row>
    <row r="191" spans="1:24" ht="16.5" customHeight="1" x14ac:dyDescent="0.15">
      <c r="A191" s="162"/>
      <c r="B191" s="163"/>
      <c r="C191" s="164"/>
      <c r="D191" s="164"/>
      <c r="E191" s="164"/>
      <c r="F191" s="432" t="s">
        <v>3426</v>
      </c>
      <c r="G191" s="632"/>
      <c r="H191" s="686">
        <v>45315</v>
      </c>
      <c r="I191" s="166"/>
      <c r="J191" s="167"/>
      <c r="K191" s="168"/>
      <c r="L191" s="593"/>
      <c r="M191" s="594"/>
      <c r="N191" s="171" t="s">
        <v>3634</v>
      </c>
      <c r="O191" s="172"/>
      <c r="P191" s="173"/>
      <c r="Q191" s="174"/>
      <c r="R191" s="174"/>
      <c r="S191" s="174"/>
      <c r="T191" s="174"/>
      <c r="U191" s="175"/>
      <c r="V191" s="173"/>
      <c r="W191" s="176"/>
      <c r="X191" s="175"/>
    </row>
    <row r="192" spans="1:24" ht="16.5" customHeight="1" x14ac:dyDescent="0.15">
      <c r="A192" s="148">
        <v>12</v>
      </c>
      <c r="B192" s="149" t="s">
        <v>3427</v>
      </c>
      <c r="C192" s="150" t="s">
        <v>3409</v>
      </c>
      <c r="D192" s="150" t="s">
        <v>142</v>
      </c>
      <c r="E192" s="150">
        <v>40</v>
      </c>
      <c r="F192" s="454" t="s">
        <v>3428</v>
      </c>
      <c r="G192" s="633"/>
      <c r="H192" s="685">
        <v>45265</v>
      </c>
      <c r="I192" s="177"/>
      <c r="J192" s="178"/>
      <c r="K192" s="179"/>
      <c r="L192" s="591">
        <v>10000</v>
      </c>
      <c r="M192" s="592">
        <v>10000</v>
      </c>
      <c r="N192" s="156">
        <v>-10000</v>
      </c>
      <c r="O192" s="157"/>
      <c r="P192" s="158"/>
      <c r="Q192" s="159"/>
      <c r="R192" s="159"/>
      <c r="S192" s="159"/>
      <c r="T192" s="159">
        <v>2800</v>
      </c>
      <c r="U192" s="160"/>
      <c r="V192" s="158">
        <v>12800</v>
      </c>
      <c r="W192" s="161"/>
      <c r="X192" s="160"/>
    </row>
    <row r="193" spans="1:24" ht="16.5" customHeight="1" x14ac:dyDescent="0.15">
      <c r="A193" s="162"/>
      <c r="B193" s="163"/>
      <c r="C193" s="164"/>
      <c r="D193" s="164"/>
      <c r="E193" s="164"/>
      <c r="F193" s="456"/>
      <c r="G193" s="632"/>
      <c r="H193" s="691"/>
      <c r="I193" s="166"/>
      <c r="J193" s="167"/>
      <c r="K193" s="168"/>
      <c r="L193" s="593"/>
      <c r="M193" s="594"/>
      <c r="N193" s="171" t="s">
        <v>3556</v>
      </c>
      <c r="O193" s="172"/>
      <c r="P193" s="173"/>
      <c r="Q193" s="174"/>
      <c r="R193" s="174"/>
      <c r="S193" s="174"/>
      <c r="T193" s="174"/>
      <c r="U193" s="175"/>
      <c r="V193" s="173"/>
      <c r="W193" s="176"/>
      <c r="X193" s="175"/>
    </row>
    <row r="194" spans="1:24" ht="16.5" customHeight="1" x14ac:dyDescent="0.15">
      <c r="A194" s="148">
        <v>12</v>
      </c>
      <c r="B194" s="149" t="s">
        <v>3248</v>
      </c>
      <c r="C194" s="150" t="s">
        <v>3379</v>
      </c>
      <c r="D194" s="150" t="s">
        <v>142</v>
      </c>
      <c r="E194" s="150">
        <v>71</v>
      </c>
      <c r="F194" s="454" t="s">
        <v>3558</v>
      </c>
      <c r="G194" s="633"/>
      <c r="H194" s="685">
        <v>45302</v>
      </c>
      <c r="I194" s="177"/>
      <c r="J194" s="178"/>
      <c r="K194" s="179"/>
      <c r="L194" s="591">
        <v>10000</v>
      </c>
      <c r="M194" s="592">
        <v>10000</v>
      </c>
      <c r="N194" s="156">
        <v>-10000</v>
      </c>
      <c r="O194" s="157"/>
      <c r="P194" s="158"/>
      <c r="Q194" s="159"/>
      <c r="R194" s="159"/>
      <c r="S194" s="159"/>
      <c r="T194" s="159"/>
      <c r="U194" s="160"/>
      <c r="V194" s="158">
        <v>10000</v>
      </c>
      <c r="W194" s="161"/>
      <c r="X194" s="160"/>
    </row>
    <row r="195" spans="1:24" ht="16.5" customHeight="1" x14ac:dyDescent="0.15">
      <c r="A195" s="162"/>
      <c r="B195" s="163"/>
      <c r="C195" s="164"/>
      <c r="D195" s="164"/>
      <c r="E195" s="164"/>
      <c r="F195" s="461">
        <v>10000</v>
      </c>
      <c r="G195" s="632"/>
      <c r="H195" s="686"/>
      <c r="I195" s="166"/>
      <c r="J195" s="167"/>
      <c r="K195" s="168"/>
      <c r="L195" s="593"/>
      <c r="M195" s="594"/>
      <c r="N195" s="171" t="s">
        <v>3634</v>
      </c>
      <c r="O195" s="172"/>
      <c r="P195" s="173"/>
      <c r="Q195" s="174"/>
      <c r="R195" s="174"/>
      <c r="S195" s="174"/>
      <c r="T195" s="174"/>
      <c r="U195" s="175"/>
      <c r="V195" s="173"/>
      <c r="W195" s="176"/>
      <c r="X195" s="175"/>
    </row>
    <row r="196" spans="1:24" ht="16.5" customHeight="1" x14ac:dyDescent="0.15">
      <c r="A196" s="148"/>
      <c r="B196" s="149"/>
      <c r="C196" s="213"/>
      <c r="D196" s="213"/>
      <c r="E196" s="213"/>
      <c r="F196" s="431"/>
      <c r="G196" s="633"/>
      <c r="H196" s="685"/>
      <c r="I196" s="177"/>
      <c r="J196" s="178"/>
      <c r="K196" s="460"/>
      <c r="L196" s="591"/>
      <c r="M196" s="592"/>
      <c r="N196" s="183"/>
      <c r="O196" s="157"/>
      <c r="P196" s="158"/>
      <c r="Q196" s="159"/>
      <c r="R196" s="159"/>
      <c r="S196" s="159"/>
      <c r="T196" s="159"/>
      <c r="U196" s="160"/>
      <c r="V196" s="158"/>
      <c r="W196" s="161"/>
      <c r="X196" s="160"/>
    </row>
    <row r="197" spans="1:24" ht="16.5" customHeight="1" x14ac:dyDescent="0.15">
      <c r="A197" s="162"/>
      <c r="B197" s="163"/>
      <c r="C197" s="164"/>
      <c r="D197" s="164"/>
      <c r="E197" s="164"/>
      <c r="F197" s="432"/>
      <c r="G197" s="632"/>
      <c r="H197" s="686"/>
      <c r="I197" s="463"/>
      <c r="J197" s="464"/>
      <c r="K197" s="465"/>
      <c r="L197" s="593"/>
      <c r="M197" s="594"/>
      <c r="N197" s="181"/>
      <c r="O197" s="172"/>
      <c r="P197" s="228"/>
      <c r="Q197" s="170"/>
      <c r="R197" s="174"/>
      <c r="S197" s="174"/>
      <c r="T197" s="174"/>
      <c r="U197" s="175"/>
      <c r="V197" s="173"/>
      <c r="W197" s="176"/>
      <c r="X197" s="175"/>
    </row>
    <row r="198" spans="1:24" ht="16.5" customHeight="1" x14ac:dyDescent="0.15">
      <c r="A198" s="148"/>
      <c r="B198" s="1045"/>
      <c r="C198" s="150"/>
      <c r="D198" s="150"/>
      <c r="E198" s="150"/>
      <c r="F198" s="572"/>
      <c r="G198" s="633"/>
      <c r="H198" s="685"/>
      <c r="I198" s="177"/>
      <c r="J198" s="178"/>
      <c r="K198" s="155"/>
      <c r="L198" s="591"/>
      <c r="M198" s="592"/>
      <c r="N198" s="156"/>
      <c r="O198" s="157"/>
      <c r="P198" s="158"/>
      <c r="Q198" s="159"/>
      <c r="R198" s="159"/>
      <c r="S198" s="159"/>
      <c r="T198" s="159"/>
      <c r="U198" s="160"/>
      <c r="V198" s="158"/>
      <c r="W198" s="161"/>
      <c r="X198" s="160"/>
    </row>
    <row r="199" spans="1:24" ht="16.5" customHeight="1" x14ac:dyDescent="0.15">
      <c r="A199" s="162"/>
      <c r="B199" s="163"/>
      <c r="C199" s="164"/>
      <c r="D199" s="164"/>
      <c r="E199" s="164"/>
      <c r="F199" s="433"/>
      <c r="G199" s="632"/>
      <c r="H199" s="686"/>
      <c r="I199" s="166"/>
      <c r="J199" s="167"/>
      <c r="K199" s="168"/>
      <c r="L199" s="593"/>
      <c r="M199" s="594"/>
      <c r="N199" s="181"/>
      <c r="O199" s="172"/>
      <c r="P199" s="173"/>
      <c r="Q199" s="174"/>
      <c r="R199" s="174"/>
      <c r="S199" s="174"/>
      <c r="T199" s="174"/>
      <c r="U199" s="175"/>
      <c r="V199" s="173"/>
      <c r="W199" s="176"/>
      <c r="X199" s="175"/>
    </row>
    <row r="200" spans="1:24" ht="16.5" customHeight="1" x14ac:dyDescent="0.15">
      <c r="A200" s="192">
        <v>12</v>
      </c>
      <c r="B200" s="212" t="s">
        <v>3553</v>
      </c>
      <c r="C200" s="150" t="s">
        <v>3379</v>
      </c>
      <c r="D200" s="150" t="s">
        <v>321</v>
      </c>
      <c r="E200" s="213">
        <v>52</v>
      </c>
      <c r="F200" s="1160" t="s">
        <v>3773</v>
      </c>
      <c r="G200" s="634"/>
      <c r="H200" s="687">
        <v>45266</v>
      </c>
      <c r="I200" s="177"/>
      <c r="J200" s="178"/>
      <c r="K200" s="222"/>
      <c r="L200" s="597">
        <v>10000</v>
      </c>
      <c r="M200" s="598">
        <v>10000</v>
      </c>
      <c r="N200" s="183">
        <v>-10000</v>
      </c>
      <c r="O200" s="191"/>
      <c r="P200" s="196"/>
      <c r="Q200" s="194"/>
      <c r="R200" s="194"/>
      <c r="S200" s="194"/>
      <c r="T200" s="194">
        <v>5800</v>
      </c>
      <c r="U200" s="195"/>
      <c r="V200" s="196">
        <v>15800</v>
      </c>
      <c r="W200" s="197"/>
      <c r="X200" s="195"/>
    </row>
    <row r="201" spans="1:24" ht="16.5" customHeight="1" x14ac:dyDescent="0.15">
      <c r="A201" s="192"/>
      <c r="B201" s="212"/>
      <c r="C201" s="213"/>
      <c r="D201" s="213"/>
      <c r="E201" s="213"/>
      <c r="F201" s="439"/>
      <c r="G201" s="634"/>
      <c r="H201" s="687"/>
      <c r="I201" s="221"/>
      <c r="J201" s="227"/>
      <c r="K201" s="222"/>
      <c r="L201" s="597"/>
      <c r="M201" s="598"/>
      <c r="N201" s="296" t="s">
        <v>3556</v>
      </c>
      <c r="O201" s="191"/>
      <c r="P201" s="196"/>
      <c r="Q201" s="194"/>
      <c r="R201" s="194"/>
      <c r="S201" s="194"/>
      <c r="T201" s="194"/>
      <c r="U201" s="195"/>
      <c r="V201" s="196"/>
      <c r="W201" s="197"/>
      <c r="X201" s="195"/>
    </row>
    <row r="202" spans="1:24" ht="16.5" customHeight="1" x14ac:dyDescent="0.15">
      <c r="A202" s="1006">
        <v>6</v>
      </c>
      <c r="B202" s="1210" t="s">
        <v>3256</v>
      </c>
      <c r="C202" s="1006" t="s">
        <v>3379</v>
      </c>
      <c r="D202" s="1041" t="s">
        <v>321</v>
      </c>
      <c r="E202" s="1006">
        <v>51</v>
      </c>
      <c r="F202" s="1161" t="s">
        <v>3429</v>
      </c>
      <c r="G202" s="1031"/>
      <c r="H202" s="1148">
        <v>45089</v>
      </c>
      <c r="I202" s="1037"/>
      <c r="J202" s="1032"/>
      <c r="K202" s="1007"/>
      <c r="L202" s="1021">
        <v>50000</v>
      </c>
      <c r="M202" s="1027">
        <v>50000</v>
      </c>
      <c r="N202" s="1008">
        <v>-50000</v>
      </c>
      <c r="O202" s="1029"/>
      <c r="P202" s="1009"/>
      <c r="Q202" s="1023"/>
      <c r="R202" s="1025"/>
      <c r="S202" s="1009"/>
      <c r="T202" s="1025">
        <v>5600</v>
      </c>
      <c r="U202" s="1009"/>
      <c r="V202" s="1015">
        <v>55600</v>
      </c>
      <c r="W202" s="1019"/>
      <c r="X202" s="1016"/>
    </row>
    <row r="203" spans="1:24" ht="16.5" customHeight="1" x14ac:dyDescent="0.15">
      <c r="A203" s="1010"/>
      <c r="B203" s="1040"/>
      <c r="C203" s="1011"/>
      <c r="D203" s="1042"/>
      <c r="E203" s="1011"/>
      <c r="F203" s="1044"/>
      <c r="G203" s="1033"/>
      <c r="H203" s="1036"/>
      <c r="I203" s="1038"/>
      <c r="J203" s="1034"/>
      <c r="K203" s="1012"/>
      <c r="L203" s="1022"/>
      <c r="M203" s="1028"/>
      <c r="N203" s="1211" t="s">
        <v>3544</v>
      </c>
      <c r="O203" s="1030"/>
      <c r="P203" s="1014"/>
      <c r="Q203" s="1024"/>
      <c r="R203" s="1026"/>
      <c r="S203" s="1014"/>
      <c r="T203" s="1026"/>
      <c r="U203" s="1014"/>
      <c r="V203" s="1017"/>
      <c r="W203" s="1020"/>
      <c r="X203" s="1018"/>
    </row>
    <row r="204" spans="1:24" ht="16.5" customHeight="1" x14ac:dyDescent="0.15">
      <c r="A204" s="192">
        <v>6</v>
      </c>
      <c r="B204" s="212" t="s">
        <v>3256</v>
      </c>
      <c r="C204" s="213" t="s">
        <v>3245</v>
      </c>
      <c r="D204" s="213" t="s">
        <v>142</v>
      </c>
      <c r="E204" s="213"/>
      <c r="F204" s="455" t="s">
        <v>3430</v>
      </c>
      <c r="G204" s="634"/>
      <c r="H204" s="687">
        <v>45091</v>
      </c>
      <c r="I204" s="221"/>
      <c r="J204" s="227"/>
      <c r="K204" s="211"/>
      <c r="L204" s="597">
        <v>30000</v>
      </c>
      <c r="M204" s="598">
        <v>30000</v>
      </c>
      <c r="N204" s="183">
        <v>-30000</v>
      </c>
      <c r="O204" s="191"/>
      <c r="P204" s="196"/>
      <c r="Q204" s="194"/>
      <c r="R204" s="194"/>
      <c r="S204" s="194"/>
      <c r="T204" s="194"/>
      <c r="U204" s="195"/>
      <c r="V204" s="196">
        <v>30000</v>
      </c>
      <c r="W204" s="197"/>
      <c r="X204" s="195"/>
    </row>
    <row r="205" spans="1:24" ht="16.5" customHeight="1" thickBot="1" x14ac:dyDescent="0.2">
      <c r="A205" s="162"/>
      <c r="B205" s="163"/>
      <c r="C205" s="164"/>
      <c r="D205" s="164"/>
      <c r="E205" s="164"/>
      <c r="F205" s="461">
        <v>30000</v>
      </c>
      <c r="G205" s="632"/>
      <c r="H205" s="686"/>
      <c r="I205" s="166"/>
      <c r="J205" s="167"/>
      <c r="K205" s="224"/>
      <c r="L205" s="593"/>
      <c r="M205" s="594"/>
      <c r="N205" s="171" t="s">
        <v>3544</v>
      </c>
      <c r="O205" s="172"/>
      <c r="P205" s="173"/>
      <c r="Q205" s="174"/>
      <c r="R205" s="174"/>
      <c r="S205" s="174"/>
      <c r="T205" s="174"/>
      <c r="U205" s="175"/>
      <c r="V205" s="173"/>
      <c r="W205" s="176"/>
      <c r="X205" s="175"/>
    </row>
    <row r="206" spans="1:24" ht="16.5" customHeight="1" thickBot="1" x14ac:dyDescent="0.2">
      <c r="A206" s="1388" t="s">
        <v>3237</v>
      </c>
      <c r="B206" s="1389"/>
      <c r="C206" s="1390" t="s">
        <v>899</v>
      </c>
      <c r="D206" s="1393" t="s">
        <v>900</v>
      </c>
      <c r="E206" s="809"/>
      <c r="F206" s="1396" t="s">
        <v>901</v>
      </c>
      <c r="G206" s="1399" t="s">
        <v>1923</v>
      </c>
      <c r="H206" s="1402" t="s">
        <v>903</v>
      </c>
      <c r="I206" s="580"/>
      <c r="J206" s="581"/>
      <c r="K206" s="1405" t="s">
        <v>904</v>
      </c>
      <c r="L206" s="1408" t="s">
        <v>3111</v>
      </c>
      <c r="M206" s="588" t="s">
        <v>906</v>
      </c>
      <c r="N206" s="134">
        <f>M208+N208</f>
        <v>0</v>
      </c>
      <c r="O206" s="1410" t="s">
        <v>907</v>
      </c>
      <c r="P206" s="1370" t="s">
        <v>908</v>
      </c>
      <c r="Q206" s="1372" t="s">
        <v>909</v>
      </c>
      <c r="R206" s="1374" t="s">
        <v>910</v>
      </c>
      <c r="S206" s="136" t="s">
        <v>910</v>
      </c>
      <c r="T206" s="1374" t="s">
        <v>911</v>
      </c>
      <c r="U206" s="1376" t="s">
        <v>912</v>
      </c>
      <c r="V206" s="1378" t="s">
        <v>913</v>
      </c>
      <c r="W206" s="1380" t="s">
        <v>914</v>
      </c>
      <c r="X206" s="1382" t="s">
        <v>915</v>
      </c>
    </row>
    <row r="207" spans="1:24" ht="16.5" customHeight="1" x14ac:dyDescent="0.15">
      <c r="A207" s="1384" t="s">
        <v>916</v>
      </c>
      <c r="B207" s="1386" t="s">
        <v>917</v>
      </c>
      <c r="C207" s="1391"/>
      <c r="D207" s="1394"/>
      <c r="E207" s="810" t="s">
        <v>2577</v>
      </c>
      <c r="F207" s="1397"/>
      <c r="G207" s="1400"/>
      <c r="H207" s="1403"/>
      <c r="I207" s="582" t="s">
        <v>918</v>
      </c>
      <c r="J207" s="583" t="s">
        <v>919</v>
      </c>
      <c r="K207" s="1406"/>
      <c r="L207" s="1409"/>
      <c r="M207" s="589" t="s">
        <v>920</v>
      </c>
      <c r="N207" s="141" t="s">
        <v>921</v>
      </c>
      <c r="O207" s="1411"/>
      <c r="P207" s="1371"/>
      <c r="Q207" s="1373"/>
      <c r="R207" s="1375"/>
      <c r="S207" s="140" t="s">
        <v>922</v>
      </c>
      <c r="T207" s="1375"/>
      <c r="U207" s="1377"/>
      <c r="V207" s="1379"/>
      <c r="W207" s="1381"/>
      <c r="X207" s="1383"/>
    </row>
    <row r="208" spans="1:24" ht="16.5" customHeight="1" thickBot="1" x14ac:dyDescent="0.2">
      <c r="A208" s="1385"/>
      <c r="B208" s="1387"/>
      <c r="C208" s="1392"/>
      <c r="D208" s="1395"/>
      <c r="E208" s="811"/>
      <c r="F208" s="1398"/>
      <c r="G208" s="1401"/>
      <c r="H208" s="1404"/>
      <c r="I208" s="584" t="s">
        <v>923</v>
      </c>
      <c r="J208" s="585" t="s">
        <v>924</v>
      </c>
      <c r="K208" s="1407"/>
      <c r="L208" s="590">
        <f>SUM(L209:L281)</f>
        <v>810000</v>
      </c>
      <c r="M208" s="590">
        <f>SUM(M209:M281)</f>
        <v>650000</v>
      </c>
      <c r="N208" s="590">
        <f>SUM(N209:N281)</f>
        <v>-650000</v>
      </c>
      <c r="O208" s="628">
        <f t="shared" ref="O208:X208" si="3">SUM(O211:O281)</f>
        <v>0</v>
      </c>
      <c r="P208" s="590">
        <f t="shared" si="3"/>
        <v>0</v>
      </c>
      <c r="Q208" s="590">
        <f t="shared" si="3"/>
        <v>0</v>
      </c>
      <c r="R208" s="590">
        <f t="shared" si="3"/>
        <v>0</v>
      </c>
      <c r="S208" s="590">
        <f t="shared" si="3"/>
        <v>0</v>
      </c>
      <c r="T208" s="590">
        <f t="shared" si="3"/>
        <v>439400</v>
      </c>
      <c r="U208" s="628">
        <f t="shared" si="3"/>
        <v>0</v>
      </c>
      <c r="V208" s="590">
        <f t="shared" si="3"/>
        <v>1057200</v>
      </c>
      <c r="W208" s="590">
        <f t="shared" si="3"/>
        <v>0</v>
      </c>
      <c r="X208" s="628">
        <f t="shared" si="3"/>
        <v>0</v>
      </c>
    </row>
    <row r="209" spans="1:24" ht="16.5" customHeight="1" x14ac:dyDescent="0.15">
      <c r="A209" s="148">
        <v>1</v>
      </c>
      <c r="B209" s="149" t="s">
        <v>3240</v>
      </c>
      <c r="C209" s="150" t="s">
        <v>931</v>
      </c>
      <c r="D209" s="150" t="s">
        <v>32</v>
      </c>
      <c r="E209" s="213">
        <v>71</v>
      </c>
      <c r="F209" s="454" t="s">
        <v>3239</v>
      </c>
      <c r="G209" s="631"/>
      <c r="H209" s="685">
        <v>44573</v>
      </c>
      <c r="I209" s="153"/>
      <c r="J209" s="154"/>
      <c r="K209" s="155"/>
      <c r="L209" s="591">
        <v>10000</v>
      </c>
      <c r="M209" s="592">
        <v>10000</v>
      </c>
      <c r="N209" s="156">
        <v>-10000</v>
      </c>
      <c r="O209" s="157"/>
      <c r="P209" s="158"/>
      <c r="Q209" s="159"/>
      <c r="R209" s="159"/>
      <c r="S209" s="159"/>
      <c r="T209" s="159"/>
      <c r="U209" s="160"/>
      <c r="V209" s="158">
        <v>10000</v>
      </c>
      <c r="W209" s="161"/>
      <c r="X209" s="160"/>
    </row>
    <row r="210" spans="1:24" ht="16.5" customHeight="1" x14ac:dyDescent="0.15">
      <c r="A210" s="1048"/>
      <c r="B210" s="1049"/>
      <c r="C210" s="164"/>
      <c r="D210" s="164"/>
      <c r="E210" s="164"/>
      <c r="F210" s="432"/>
      <c r="G210" s="632"/>
      <c r="H210" s="686"/>
      <c r="I210" s="166"/>
      <c r="J210" s="167"/>
      <c r="K210" s="168"/>
      <c r="L210" s="593"/>
      <c r="M210" s="594"/>
      <c r="N210" s="171" t="s">
        <v>3352</v>
      </c>
      <c r="O210" s="172"/>
      <c r="P210" s="173"/>
      <c r="Q210" s="174"/>
      <c r="R210" s="174"/>
      <c r="S210" s="174"/>
      <c r="T210" s="174"/>
      <c r="U210" s="175"/>
      <c r="V210" s="173"/>
      <c r="W210" s="176"/>
      <c r="X210" s="175"/>
    </row>
    <row r="211" spans="1:24" ht="16.5" customHeight="1" x14ac:dyDescent="0.15">
      <c r="A211" s="1050">
        <v>1</v>
      </c>
      <c r="B211" s="1051" t="s">
        <v>3241</v>
      </c>
      <c r="C211" s="150" t="s">
        <v>926</v>
      </c>
      <c r="D211" s="150" t="s">
        <v>73</v>
      </c>
      <c r="E211" s="213">
        <v>11</v>
      </c>
      <c r="F211" s="431" t="s">
        <v>3229</v>
      </c>
      <c r="G211" s="631"/>
      <c r="H211" s="685"/>
      <c r="I211" s="153"/>
      <c r="J211" s="154"/>
      <c r="K211" s="155"/>
      <c r="L211" s="591">
        <v>30000</v>
      </c>
      <c r="M211" s="592"/>
      <c r="N211" s="156"/>
      <c r="O211" s="157"/>
      <c r="P211" s="158"/>
      <c r="Q211" s="159"/>
      <c r="R211" s="159"/>
      <c r="S211" s="159"/>
      <c r="T211" s="159"/>
      <c r="U211" s="160"/>
      <c r="V211" s="158"/>
      <c r="W211" s="161"/>
      <c r="X211" s="160"/>
    </row>
    <row r="212" spans="1:24" ht="16.5" customHeight="1" x14ac:dyDescent="0.15">
      <c r="A212" s="1065">
        <v>3</v>
      </c>
      <c r="B212" s="1066" t="s">
        <v>3244</v>
      </c>
      <c r="C212" s="164"/>
      <c r="D212" s="164"/>
      <c r="E212" s="164"/>
      <c r="F212" s="432" t="s">
        <v>3242</v>
      </c>
      <c r="G212" s="632"/>
      <c r="H212" s="686"/>
      <c r="I212" s="166"/>
      <c r="J212" s="167"/>
      <c r="K212" s="168"/>
      <c r="L212" s="593"/>
      <c r="M212" s="594"/>
      <c r="N212" s="171"/>
      <c r="O212" s="172"/>
      <c r="P212" s="173"/>
      <c r="Q212" s="174"/>
      <c r="R212" s="174"/>
      <c r="S212" s="174"/>
      <c r="T212" s="174"/>
      <c r="U212" s="175"/>
      <c r="V212" s="173"/>
      <c r="W212" s="176"/>
      <c r="X212" s="175"/>
    </row>
    <row r="213" spans="1:24" ht="16.5" customHeight="1" x14ac:dyDescent="0.15">
      <c r="A213" s="148">
        <v>2</v>
      </c>
      <c r="B213" s="149"/>
      <c r="C213" s="150" t="s">
        <v>1041</v>
      </c>
      <c r="D213" s="150" t="s">
        <v>935</v>
      </c>
      <c r="E213" s="150">
        <v>12</v>
      </c>
      <c r="F213" s="434" t="s">
        <v>3123</v>
      </c>
      <c r="G213" s="633"/>
      <c r="H213" s="690"/>
      <c r="I213" s="177"/>
      <c r="J213" s="178"/>
      <c r="K213" s="179"/>
      <c r="L213" s="591">
        <v>10000</v>
      </c>
      <c r="M213" s="592"/>
      <c r="N213" s="156"/>
      <c r="O213" s="157"/>
      <c r="P213" s="158"/>
      <c r="Q213" s="159"/>
      <c r="R213" s="159"/>
      <c r="S213" s="159"/>
      <c r="T213" s="159"/>
      <c r="U213" s="160"/>
      <c r="V213" s="158"/>
      <c r="W213" s="161"/>
      <c r="X213" s="160"/>
    </row>
    <row r="214" spans="1:24" ht="16.5" customHeight="1" x14ac:dyDescent="0.15">
      <c r="A214" s="162"/>
      <c r="B214" s="163"/>
      <c r="C214" s="164"/>
      <c r="D214" s="164" t="s">
        <v>3243</v>
      </c>
      <c r="E214" s="164"/>
      <c r="F214" s="433"/>
      <c r="G214" s="632"/>
      <c r="H214" s="686"/>
      <c r="I214" s="166"/>
      <c r="J214" s="167"/>
      <c r="K214" s="629"/>
      <c r="L214" s="595"/>
      <c r="M214" s="594"/>
      <c r="N214" s="171"/>
      <c r="O214" s="172"/>
      <c r="P214" s="173"/>
      <c r="Q214" s="174"/>
      <c r="R214" s="174"/>
      <c r="S214" s="174"/>
      <c r="T214" s="174"/>
      <c r="U214" s="175"/>
      <c r="V214" s="173"/>
      <c r="W214" s="176"/>
      <c r="X214" s="175"/>
    </row>
    <row r="215" spans="1:24" ht="16.5" customHeight="1" x14ac:dyDescent="0.15">
      <c r="A215" s="148">
        <v>2</v>
      </c>
      <c r="B215" s="149" t="s">
        <v>3244</v>
      </c>
      <c r="C215" s="150" t="s">
        <v>3245</v>
      </c>
      <c r="D215" s="150" t="s">
        <v>1520</v>
      </c>
      <c r="E215" s="150">
        <v>31</v>
      </c>
      <c r="F215" s="989" t="s">
        <v>3230</v>
      </c>
      <c r="G215" s="633"/>
      <c r="H215" s="685">
        <v>44617</v>
      </c>
      <c r="I215" s="177"/>
      <c r="J215" s="178"/>
      <c r="K215" s="182"/>
      <c r="L215" s="591">
        <v>30000</v>
      </c>
      <c r="M215" s="592">
        <v>30000</v>
      </c>
      <c r="N215" s="183">
        <v>-30000</v>
      </c>
      <c r="O215" s="157"/>
      <c r="P215" s="158"/>
      <c r="Q215" s="159"/>
      <c r="R215" s="159"/>
      <c r="S215" s="159"/>
      <c r="T215" s="159">
        <v>10400</v>
      </c>
      <c r="U215" s="160"/>
      <c r="V215" s="158">
        <v>40400</v>
      </c>
      <c r="W215" s="161"/>
      <c r="X215" s="160"/>
    </row>
    <row r="216" spans="1:24" ht="16.5" customHeight="1" x14ac:dyDescent="0.15">
      <c r="A216" s="162"/>
      <c r="B216" s="163"/>
      <c r="C216" s="164"/>
      <c r="D216" s="164"/>
      <c r="E216" s="164"/>
      <c r="F216" s="455"/>
      <c r="G216" s="632"/>
      <c r="H216" s="686"/>
      <c r="I216" s="166"/>
      <c r="J216" s="223"/>
      <c r="K216" s="180"/>
      <c r="L216" s="593"/>
      <c r="M216" s="594"/>
      <c r="N216" s="171" t="s">
        <v>3352</v>
      </c>
      <c r="O216" s="172"/>
      <c r="P216" s="173"/>
      <c r="Q216" s="174"/>
      <c r="R216" s="174"/>
      <c r="S216" s="174"/>
      <c r="T216" s="174"/>
      <c r="U216" s="175"/>
      <c r="V216" s="173"/>
      <c r="W216" s="176"/>
      <c r="X216" s="175"/>
    </row>
    <row r="217" spans="1:24" ht="16.5" customHeight="1" x14ac:dyDescent="0.15">
      <c r="A217" s="1055">
        <v>3</v>
      </c>
      <c r="B217" s="1056" t="s">
        <v>3244</v>
      </c>
      <c r="C217" s="1057" t="s">
        <v>926</v>
      </c>
      <c r="D217" s="1057" t="s">
        <v>73</v>
      </c>
      <c r="E217" s="1057">
        <v>14</v>
      </c>
      <c r="F217" s="1058" t="s">
        <v>3270</v>
      </c>
      <c r="G217" s="633"/>
      <c r="H217" s="685"/>
      <c r="I217" s="177"/>
      <c r="J217" s="178"/>
      <c r="K217" s="182"/>
      <c r="L217" s="591">
        <v>10000</v>
      </c>
      <c r="M217" s="592"/>
      <c r="N217" s="156"/>
      <c r="O217" s="157"/>
      <c r="P217" s="158"/>
      <c r="Q217" s="159"/>
      <c r="R217" s="159"/>
      <c r="S217" s="159"/>
      <c r="T217" s="159"/>
      <c r="U217" s="160"/>
      <c r="V217" s="913"/>
      <c r="W217" s="161"/>
      <c r="X217" s="160"/>
    </row>
    <row r="218" spans="1:24" ht="16.5" customHeight="1" x14ac:dyDescent="0.15">
      <c r="A218" s="1052"/>
      <c r="B218" s="1053"/>
      <c r="C218" s="1054"/>
      <c r="D218" s="1054"/>
      <c r="E218" s="1054"/>
      <c r="F218" s="1059" t="s">
        <v>3271</v>
      </c>
      <c r="G218" s="632"/>
      <c r="H218" s="686"/>
      <c r="I218" s="166"/>
      <c r="J218" s="167"/>
      <c r="K218" s="180"/>
      <c r="L218" s="593"/>
      <c r="M218" s="594"/>
      <c r="N218" s="181"/>
      <c r="O218" s="172"/>
      <c r="P218" s="173"/>
      <c r="Q218" s="174"/>
      <c r="R218" s="174"/>
      <c r="S218" s="174"/>
      <c r="T218" s="174"/>
      <c r="U218" s="175"/>
      <c r="V218" s="173"/>
      <c r="W218" s="176"/>
      <c r="X218" s="175"/>
    </row>
    <row r="219" spans="1:24" ht="16.5" customHeight="1" x14ac:dyDescent="0.15">
      <c r="A219" s="997">
        <v>3</v>
      </c>
      <c r="B219" s="998">
        <v>27</v>
      </c>
      <c r="C219" s="213" t="s">
        <v>931</v>
      </c>
      <c r="D219" s="213" t="s">
        <v>4</v>
      </c>
      <c r="E219" s="213"/>
      <c r="F219" s="573" t="s">
        <v>3272</v>
      </c>
      <c r="G219" s="633"/>
      <c r="H219" s="685"/>
      <c r="I219" s="188"/>
      <c r="J219" s="138"/>
      <c r="K219" s="189" t="s">
        <v>1924</v>
      </c>
      <c r="L219" s="591"/>
      <c r="M219" s="592"/>
      <c r="N219" s="183"/>
      <c r="O219" s="157"/>
      <c r="P219" s="184"/>
      <c r="Q219" s="136"/>
      <c r="R219" s="159"/>
      <c r="S219" s="159"/>
      <c r="T219" s="159"/>
      <c r="U219" s="160"/>
      <c r="V219" s="158"/>
      <c r="W219" s="161"/>
      <c r="X219" s="160"/>
    </row>
    <row r="220" spans="1:24" ht="16.5" customHeight="1" x14ac:dyDescent="0.15">
      <c r="A220" s="162"/>
      <c r="B220" s="163"/>
      <c r="C220" s="213"/>
      <c r="D220" s="213"/>
      <c r="E220" s="213"/>
      <c r="F220" s="439"/>
      <c r="G220" s="634"/>
      <c r="H220" s="687"/>
      <c r="I220" s="990"/>
      <c r="J220" s="227"/>
      <c r="K220" s="222"/>
      <c r="L220" s="593"/>
      <c r="M220" s="596"/>
      <c r="N220" s="171"/>
      <c r="O220" s="172"/>
      <c r="P220" s="173"/>
      <c r="Q220" s="174"/>
      <c r="R220" s="174"/>
      <c r="S220" s="174"/>
      <c r="T220" s="174"/>
      <c r="U220" s="175"/>
      <c r="V220" s="173"/>
      <c r="W220" s="176"/>
      <c r="X220" s="175"/>
    </row>
    <row r="221" spans="1:24" ht="16.5" customHeight="1" x14ac:dyDescent="0.15">
      <c r="A221" s="999">
        <v>4</v>
      </c>
      <c r="B221" s="1000">
        <v>17</v>
      </c>
      <c r="C221" s="150" t="s">
        <v>931</v>
      </c>
      <c r="D221" s="150" t="s">
        <v>4</v>
      </c>
      <c r="E221" s="150"/>
      <c r="F221" s="573" t="s">
        <v>3273</v>
      </c>
      <c r="G221" s="633"/>
      <c r="H221" s="685"/>
      <c r="I221" s="992"/>
      <c r="J221" s="133"/>
      <c r="K221" s="993" t="s">
        <v>1924</v>
      </c>
      <c r="L221" s="597"/>
      <c r="M221" s="598"/>
      <c r="N221" s="183"/>
      <c r="O221" s="191"/>
      <c r="P221" s="192"/>
      <c r="Q221" s="193"/>
      <c r="R221" s="194"/>
      <c r="S221" s="194"/>
      <c r="T221" s="194"/>
      <c r="U221" s="195"/>
      <c r="V221" s="196"/>
      <c r="W221" s="197"/>
      <c r="X221" s="195"/>
    </row>
    <row r="222" spans="1:24" ht="16.5" customHeight="1" x14ac:dyDescent="0.15">
      <c r="A222" s="192"/>
      <c r="B222" s="212"/>
      <c r="C222" s="164"/>
      <c r="D222" s="164"/>
      <c r="E222" s="164"/>
      <c r="F222" s="433"/>
      <c r="G222" s="632"/>
      <c r="H222" s="686"/>
      <c r="I222" s="994"/>
      <c r="J222" s="167"/>
      <c r="K222" s="168"/>
      <c r="L222" s="597"/>
      <c r="M222" s="598"/>
      <c r="N222" s="183"/>
      <c r="O222" s="191"/>
      <c r="P222" s="196"/>
      <c r="Q222" s="194"/>
      <c r="R222" s="194"/>
      <c r="S222" s="194"/>
      <c r="T222" s="194"/>
      <c r="U222" s="195"/>
      <c r="V222" s="196"/>
      <c r="W222" s="197"/>
      <c r="X222" s="195"/>
    </row>
    <row r="223" spans="1:24" ht="16.5" customHeight="1" x14ac:dyDescent="0.15">
      <c r="A223" s="996">
        <v>4</v>
      </c>
      <c r="B223" s="995" t="s">
        <v>3248</v>
      </c>
      <c r="C223" s="213" t="s">
        <v>931</v>
      </c>
      <c r="D223" s="213" t="s">
        <v>73</v>
      </c>
      <c r="E223" s="213">
        <v>13</v>
      </c>
      <c r="F223" s="431" t="s">
        <v>3246</v>
      </c>
      <c r="G223" s="634"/>
      <c r="H223" s="689">
        <v>44925</v>
      </c>
      <c r="I223" s="991"/>
      <c r="J223" s="154"/>
      <c r="K223" s="189"/>
      <c r="L223" s="988">
        <v>20000</v>
      </c>
      <c r="M223" s="592">
        <v>20000</v>
      </c>
      <c r="N223" s="156">
        <v>-20000</v>
      </c>
      <c r="O223" s="157"/>
      <c r="P223" s="158"/>
      <c r="Q223" s="159"/>
      <c r="R223" s="159"/>
      <c r="S223" s="159"/>
      <c r="T223" s="159">
        <v>52800</v>
      </c>
      <c r="U223" s="160"/>
      <c r="V223" s="158">
        <v>72800</v>
      </c>
      <c r="W223" s="161"/>
      <c r="X223" s="160"/>
    </row>
    <row r="224" spans="1:24" ht="16.5" customHeight="1" x14ac:dyDescent="0.15">
      <c r="A224" s="162"/>
      <c r="B224" s="163"/>
      <c r="C224" s="164"/>
      <c r="D224" s="164"/>
      <c r="E224" s="164"/>
      <c r="F224" s="432" t="s">
        <v>3247</v>
      </c>
      <c r="G224" s="632"/>
      <c r="H224" s="686"/>
      <c r="I224" s="166"/>
      <c r="J224" s="167"/>
      <c r="K224" s="168"/>
      <c r="L224" s="593"/>
      <c r="M224" s="594"/>
      <c r="N224" s="181" t="s">
        <v>3436</v>
      </c>
      <c r="O224" s="172"/>
      <c r="P224" s="173"/>
      <c r="Q224" s="174"/>
      <c r="R224" s="174"/>
      <c r="S224" s="174"/>
      <c r="T224" s="174"/>
      <c r="U224" s="175"/>
      <c r="V224" s="173"/>
      <c r="W224" s="176"/>
      <c r="X224" s="175"/>
    </row>
    <row r="225" spans="1:24" ht="16.5" customHeight="1" x14ac:dyDescent="0.15">
      <c r="A225" s="192">
        <v>5</v>
      </c>
      <c r="B225" s="212" t="s">
        <v>952</v>
      </c>
      <c r="C225" s="213" t="s">
        <v>931</v>
      </c>
      <c r="D225" s="213" t="s">
        <v>956</v>
      </c>
      <c r="E225" s="213">
        <v>32</v>
      </c>
      <c r="F225" s="455" t="s">
        <v>3232</v>
      </c>
      <c r="G225" s="634"/>
      <c r="H225" s="689">
        <v>44746</v>
      </c>
      <c r="I225" s="177"/>
      <c r="J225" s="178"/>
      <c r="K225" s="155"/>
      <c r="L225" s="597">
        <v>50000</v>
      </c>
      <c r="M225" s="598">
        <v>50000</v>
      </c>
      <c r="N225" s="183">
        <v>-50000</v>
      </c>
      <c r="O225" s="191"/>
      <c r="P225" s="196"/>
      <c r="Q225" s="194"/>
      <c r="R225" s="194"/>
      <c r="S225" s="194"/>
      <c r="T225" s="194">
        <v>6400</v>
      </c>
      <c r="U225" s="195"/>
      <c r="V225" s="196">
        <v>56400</v>
      </c>
      <c r="W225" s="197"/>
      <c r="X225" s="195"/>
    </row>
    <row r="226" spans="1:24" ht="16.5" customHeight="1" x14ac:dyDescent="0.15">
      <c r="A226" s="162"/>
      <c r="B226" s="163"/>
      <c r="C226" s="164"/>
      <c r="D226" s="164"/>
      <c r="E226" s="164"/>
      <c r="F226" s="456"/>
      <c r="G226" s="632"/>
      <c r="H226" s="686"/>
      <c r="I226" s="166"/>
      <c r="J226" s="167"/>
      <c r="K226" s="168"/>
      <c r="L226" s="593"/>
      <c r="M226" s="594"/>
      <c r="N226" s="171" t="s">
        <v>3352</v>
      </c>
      <c r="O226" s="191"/>
      <c r="P226" s="173"/>
      <c r="Q226" s="174"/>
      <c r="R226" s="174"/>
      <c r="S226" s="174"/>
      <c r="T226" s="174"/>
      <c r="U226" s="175"/>
      <c r="V226" s="173"/>
      <c r="W226" s="176"/>
      <c r="X226" s="175"/>
    </row>
    <row r="227" spans="1:24" ht="16.5" customHeight="1" x14ac:dyDescent="0.15">
      <c r="A227" s="192">
        <v>5</v>
      </c>
      <c r="B227" s="212" t="s">
        <v>3249</v>
      </c>
      <c r="C227" s="213" t="s">
        <v>931</v>
      </c>
      <c r="D227" s="213" t="s">
        <v>956</v>
      </c>
      <c r="E227" s="213">
        <v>33</v>
      </c>
      <c r="F227" s="455" t="s">
        <v>3126</v>
      </c>
      <c r="G227" s="634"/>
      <c r="H227" s="689">
        <v>44746</v>
      </c>
      <c r="I227" s="177"/>
      <c r="J227" s="178"/>
      <c r="K227" s="155"/>
      <c r="L227" s="597">
        <v>50000</v>
      </c>
      <c r="M227" s="598">
        <v>50000</v>
      </c>
      <c r="N227" s="214">
        <v>-50000</v>
      </c>
      <c r="O227" s="215"/>
      <c r="P227" s="216"/>
      <c r="Q227" s="194"/>
      <c r="R227" s="194"/>
      <c r="S227" s="194"/>
      <c r="T227" s="194">
        <v>3200</v>
      </c>
      <c r="U227" s="195"/>
      <c r="V227" s="196">
        <v>53200</v>
      </c>
      <c r="W227" s="197"/>
      <c r="X227" s="195"/>
    </row>
    <row r="228" spans="1:24" ht="16.5" customHeight="1" x14ac:dyDescent="0.15">
      <c r="A228" s="162"/>
      <c r="B228" s="163"/>
      <c r="C228" s="164"/>
      <c r="D228" s="164"/>
      <c r="E228" s="164"/>
      <c r="F228" s="433"/>
      <c r="G228" s="632"/>
      <c r="H228" s="686"/>
      <c r="I228" s="166"/>
      <c r="J228" s="167"/>
      <c r="K228" s="168"/>
      <c r="L228" s="593"/>
      <c r="M228" s="594"/>
      <c r="N228" s="171" t="s">
        <v>3352</v>
      </c>
      <c r="O228" s="218"/>
      <c r="P228" s="169"/>
      <c r="Q228" s="174"/>
      <c r="R228" s="174"/>
      <c r="S228" s="170"/>
      <c r="T228" s="174"/>
      <c r="U228" s="175"/>
      <c r="V228" s="173"/>
      <c r="W228" s="176"/>
      <c r="X228" s="175"/>
    </row>
    <row r="229" spans="1:24" ht="16.5" customHeight="1" x14ac:dyDescent="0.15">
      <c r="A229" s="148">
        <v>5</v>
      </c>
      <c r="B229" s="149" t="s">
        <v>3249</v>
      </c>
      <c r="C229" s="213" t="s">
        <v>926</v>
      </c>
      <c r="D229" s="150" t="s">
        <v>73</v>
      </c>
      <c r="E229" s="150">
        <v>17</v>
      </c>
      <c r="F229" s="434" t="s">
        <v>3284</v>
      </c>
      <c r="G229" s="633"/>
      <c r="H229" s="685">
        <v>44925</v>
      </c>
      <c r="I229" s="153"/>
      <c r="J229" s="154"/>
      <c r="K229" s="155"/>
      <c r="L229" s="591">
        <v>10000</v>
      </c>
      <c r="M229" s="592">
        <v>10000</v>
      </c>
      <c r="N229" s="156">
        <v>-10000</v>
      </c>
      <c r="O229" s="268"/>
      <c r="P229" s="196"/>
      <c r="Q229" s="194"/>
      <c r="R229" s="194"/>
      <c r="S229" s="194"/>
      <c r="T229" s="194">
        <v>10400</v>
      </c>
      <c r="U229" s="195"/>
      <c r="V229" s="196">
        <v>20400</v>
      </c>
      <c r="W229" s="197"/>
      <c r="X229" s="195"/>
    </row>
    <row r="230" spans="1:24" ht="16.5" customHeight="1" x14ac:dyDescent="0.15">
      <c r="A230" s="162"/>
      <c r="B230" s="163"/>
      <c r="C230" s="164"/>
      <c r="D230" s="164"/>
      <c r="E230" s="164"/>
      <c r="F230" s="432"/>
      <c r="G230" s="632"/>
      <c r="H230" s="686"/>
      <c r="I230" s="166"/>
      <c r="J230" s="167"/>
      <c r="K230" s="168"/>
      <c r="L230" s="593"/>
      <c r="M230" s="594"/>
      <c r="N230" s="181" t="s">
        <v>3436</v>
      </c>
      <c r="O230" s="172"/>
      <c r="P230" s="173"/>
      <c r="Q230" s="174"/>
      <c r="R230" s="174"/>
      <c r="S230" s="174"/>
      <c r="T230" s="174"/>
      <c r="U230" s="175"/>
      <c r="V230" s="173"/>
      <c r="W230" s="176"/>
      <c r="X230" s="175"/>
    </row>
    <row r="231" spans="1:24" ht="16.5" customHeight="1" x14ac:dyDescent="0.15">
      <c r="A231" s="148">
        <v>5</v>
      </c>
      <c r="B231" s="149" t="s">
        <v>3250</v>
      </c>
      <c r="C231" s="150" t="s">
        <v>931</v>
      </c>
      <c r="D231" s="150" t="s">
        <v>73</v>
      </c>
      <c r="E231" s="150">
        <v>16</v>
      </c>
      <c r="F231" s="434" t="s">
        <v>3233</v>
      </c>
      <c r="G231" s="633"/>
      <c r="H231" s="690">
        <v>44925</v>
      </c>
      <c r="I231" s="177"/>
      <c r="J231" s="178"/>
      <c r="K231" s="179"/>
      <c r="L231" s="591">
        <v>10000</v>
      </c>
      <c r="M231" s="592">
        <v>10000</v>
      </c>
      <c r="N231" s="156">
        <v>-10000</v>
      </c>
      <c r="O231" s="191"/>
      <c r="P231" s="158"/>
      <c r="Q231" s="159"/>
      <c r="R231" s="159"/>
      <c r="S231" s="159"/>
      <c r="T231" s="159">
        <v>22400</v>
      </c>
      <c r="U231" s="160"/>
      <c r="V231" s="158">
        <v>32400</v>
      </c>
      <c r="W231" s="161"/>
      <c r="X231" s="160"/>
    </row>
    <row r="232" spans="1:24" ht="16.5" customHeight="1" x14ac:dyDescent="0.15">
      <c r="A232" s="162"/>
      <c r="B232" s="163"/>
      <c r="C232" s="213"/>
      <c r="D232" s="213"/>
      <c r="E232" s="213"/>
      <c r="F232" s="951"/>
      <c r="G232" s="634"/>
      <c r="H232" s="687"/>
      <c r="I232" s="221"/>
      <c r="J232" s="227"/>
      <c r="K232" s="222"/>
      <c r="L232" s="597"/>
      <c r="M232" s="594"/>
      <c r="N232" s="181" t="s">
        <v>3436</v>
      </c>
      <c r="O232" s="172"/>
      <c r="P232" s="173"/>
      <c r="Q232" s="174"/>
      <c r="R232" s="174"/>
      <c r="S232" s="174"/>
      <c r="T232" s="174"/>
      <c r="U232" s="175"/>
      <c r="V232" s="173"/>
      <c r="W232" s="176"/>
      <c r="X232" s="175"/>
    </row>
    <row r="233" spans="1:24" ht="16.5" customHeight="1" x14ac:dyDescent="0.15">
      <c r="A233" s="148">
        <v>5</v>
      </c>
      <c r="B233" s="995" t="s">
        <v>3346</v>
      </c>
      <c r="C233" s="150" t="s">
        <v>931</v>
      </c>
      <c r="D233" s="150" t="s">
        <v>28</v>
      </c>
      <c r="E233" s="150">
        <v>51</v>
      </c>
      <c r="F233" s="572" t="s">
        <v>3774</v>
      </c>
      <c r="G233" s="633"/>
      <c r="H233" s="690">
        <v>44718</v>
      </c>
      <c r="I233" s="177"/>
      <c r="J233" s="178"/>
      <c r="K233" s="179"/>
      <c r="L233" s="591">
        <v>50000</v>
      </c>
      <c r="M233" s="592">
        <v>50000</v>
      </c>
      <c r="N233" s="156">
        <v>-50000</v>
      </c>
      <c r="O233" s="157"/>
      <c r="P233" s="158"/>
      <c r="Q233" s="159"/>
      <c r="R233" s="159"/>
      <c r="S233" s="159"/>
      <c r="T233" s="159">
        <v>4400</v>
      </c>
      <c r="U233" s="160"/>
      <c r="V233" s="158">
        <v>54400</v>
      </c>
      <c r="W233" s="161"/>
      <c r="X233" s="160"/>
    </row>
    <row r="234" spans="1:24" ht="16.5" customHeight="1" x14ac:dyDescent="0.15">
      <c r="A234" s="162"/>
      <c r="B234" s="163"/>
      <c r="C234" s="164"/>
      <c r="D234" s="164"/>
      <c r="E234" s="164"/>
      <c r="F234" s="433"/>
      <c r="G234" s="632"/>
      <c r="H234" s="686"/>
      <c r="I234" s="166"/>
      <c r="J234" s="167"/>
      <c r="K234" s="168"/>
      <c r="L234" s="593"/>
      <c r="M234" s="594"/>
      <c r="N234" s="171" t="s">
        <v>3352</v>
      </c>
      <c r="O234" s="172"/>
      <c r="P234" s="173"/>
      <c r="Q234" s="174"/>
      <c r="R234" s="174"/>
      <c r="S234" s="174"/>
      <c r="T234" s="174"/>
      <c r="U234" s="175"/>
      <c r="V234" s="173"/>
      <c r="W234" s="176"/>
      <c r="X234" s="175"/>
    </row>
    <row r="235" spans="1:24" ht="16.5" customHeight="1" x14ac:dyDescent="0.15">
      <c r="A235" s="148">
        <v>6</v>
      </c>
      <c r="B235" s="149" t="s">
        <v>3251</v>
      </c>
      <c r="C235" s="150" t="s">
        <v>926</v>
      </c>
      <c r="D235" s="150" t="s">
        <v>64</v>
      </c>
      <c r="E235" s="150">
        <v>34</v>
      </c>
      <c r="F235" s="454" t="s">
        <v>2883</v>
      </c>
      <c r="G235" s="633"/>
      <c r="H235" s="685">
        <v>44806</v>
      </c>
      <c r="I235" s="177"/>
      <c r="J235" s="178"/>
      <c r="K235" s="179"/>
      <c r="L235" s="591">
        <v>50000</v>
      </c>
      <c r="M235" s="592">
        <v>50000</v>
      </c>
      <c r="N235" s="183">
        <v>-50000</v>
      </c>
      <c r="O235" s="157"/>
      <c r="P235" s="158"/>
      <c r="Q235" s="159"/>
      <c r="R235" s="159"/>
      <c r="S235" s="159"/>
      <c r="T235" s="159">
        <v>2800</v>
      </c>
      <c r="U235" s="160"/>
      <c r="V235" s="158">
        <v>52800</v>
      </c>
      <c r="W235" s="161"/>
      <c r="X235" s="160"/>
    </row>
    <row r="236" spans="1:24" ht="16.5" customHeight="1" x14ac:dyDescent="0.15">
      <c r="A236" s="162"/>
      <c r="B236" s="163"/>
      <c r="C236" s="164"/>
      <c r="D236" s="164"/>
      <c r="E236" s="164"/>
      <c r="F236" s="433"/>
      <c r="G236" s="632"/>
      <c r="H236" s="686"/>
      <c r="I236" s="166"/>
      <c r="J236" s="167"/>
      <c r="K236" s="168"/>
      <c r="L236" s="593"/>
      <c r="M236" s="594"/>
      <c r="N236" s="181" t="s">
        <v>3361</v>
      </c>
      <c r="O236" s="172"/>
      <c r="P236" s="173"/>
      <c r="Q236" s="174"/>
      <c r="R236" s="174"/>
      <c r="S236" s="174"/>
      <c r="T236" s="174"/>
      <c r="U236" s="175"/>
      <c r="V236" s="173"/>
      <c r="W236" s="176"/>
      <c r="X236" s="175"/>
    </row>
    <row r="237" spans="1:24" ht="16.5" customHeight="1" x14ac:dyDescent="0.15">
      <c r="A237" s="148">
        <v>6</v>
      </c>
      <c r="B237" s="149" t="s">
        <v>3252</v>
      </c>
      <c r="C237" s="150" t="s">
        <v>940</v>
      </c>
      <c r="D237" s="150" t="s">
        <v>64</v>
      </c>
      <c r="E237" s="150">
        <v>19</v>
      </c>
      <c r="F237" s="434" t="s">
        <v>3274</v>
      </c>
      <c r="G237" s="633"/>
      <c r="H237" s="685">
        <v>44747</v>
      </c>
      <c r="I237" s="177"/>
      <c r="J237" s="178"/>
      <c r="K237" s="336"/>
      <c r="L237" s="591">
        <v>30000</v>
      </c>
      <c r="M237" s="592">
        <v>30000</v>
      </c>
      <c r="N237" s="156">
        <v>-30000</v>
      </c>
      <c r="O237" s="157"/>
      <c r="P237" s="158"/>
      <c r="Q237" s="159"/>
      <c r="R237" s="159"/>
      <c r="S237" s="159"/>
      <c r="T237" s="159">
        <v>64000</v>
      </c>
      <c r="U237" s="160"/>
      <c r="V237" s="158">
        <v>94000</v>
      </c>
      <c r="W237" s="161"/>
      <c r="X237" s="160"/>
    </row>
    <row r="238" spans="1:24" ht="16.5" customHeight="1" x14ac:dyDescent="0.15">
      <c r="A238" s="192"/>
      <c r="B238" s="212"/>
      <c r="C238" s="213"/>
      <c r="D238" s="213"/>
      <c r="E238" s="213"/>
      <c r="F238" s="431" t="s">
        <v>3275</v>
      </c>
      <c r="G238" s="634"/>
      <c r="H238" s="687"/>
      <c r="I238" s="221"/>
      <c r="J238" s="227"/>
      <c r="K238" s="337"/>
      <c r="L238" s="597"/>
      <c r="M238" s="598"/>
      <c r="N238" s="183" t="s">
        <v>3352</v>
      </c>
      <c r="O238" s="191"/>
      <c r="P238" s="196"/>
      <c r="Q238" s="194"/>
      <c r="R238" s="194"/>
      <c r="S238" s="194"/>
      <c r="T238" s="194"/>
      <c r="U238" s="195"/>
      <c r="V238" s="196"/>
      <c r="W238" s="197"/>
      <c r="X238" s="195"/>
    </row>
    <row r="239" spans="1:24" ht="16.5" customHeight="1" x14ac:dyDescent="0.15">
      <c r="A239" s="162"/>
      <c r="B239" s="163"/>
      <c r="C239" s="164"/>
      <c r="D239" s="164"/>
      <c r="E239" s="164"/>
      <c r="F239" s="432" t="s">
        <v>3276</v>
      </c>
      <c r="G239" s="632"/>
      <c r="H239" s="686"/>
      <c r="I239" s="166"/>
      <c r="J239" s="167"/>
      <c r="K239" s="168"/>
      <c r="L239" s="593"/>
      <c r="M239" s="594"/>
      <c r="N239" s="181"/>
      <c r="O239" s="172"/>
      <c r="P239" s="173"/>
      <c r="Q239" s="174"/>
      <c r="R239" s="174"/>
      <c r="S239" s="174"/>
      <c r="T239" s="174"/>
      <c r="U239" s="175"/>
      <c r="V239" s="173"/>
      <c r="W239" s="176"/>
      <c r="X239" s="175"/>
    </row>
    <row r="240" spans="1:24" ht="16.5" customHeight="1" x14ac:dyDescent="0.15">
      <c r="A240" s="148">
        <v>7</v>
      </c>
      <c r="B240" s="149" t="s">
        <v>3254</v>
      </c>
      <c r="C240" s="150" t="s">
        <v>931</v>
      </c>
      <c r="D240" s="150" t="s">
        <v>89</v>
      </c>
      <c r="E240" s="150">
        <v>35</v>
      </c>
      <c r="F240" s="454" t="s">
        <v>3234</v>
      </c>
      <c r="G240" s="633"/>
      <c r="H240" s="685">
        <v>44748</v>
      </c>
      <c r="I240" s="177"/>
      <c r="J240" s="178"/>
      <c r="K240" s="182"/>
      <c r="L240" s="591">
        <v>10000</v>
      </c>
      <c r="M240" s="592">
        <v>10000</v>
      </c>
      <c r="N240" s="183">
        <v>-10000</v>
      </c>
      <c r="O240" s="157"/>
      <c r="P240" s="158"/>
      <c r="Q240" s="159"/>
      <c r="R240" s="159"/>
      <c r="S240" s="159"/>
      <c r="T240" s="159">
        <v>2000</v>
      </c>
      <c r="U240" s="160"/>
      <c r="V240" s="158">
        <v>12000</v>
      </c>
      <c r="W240" s="161"/>
      <c r="X240" s="160"/>
    </row>
    <row r="241" spans="1:24" ht="16.5" customHeight="1" x14ac:dyDescent="0.15">
      <c r="A241" s="192"/>
      <c r="B241" s="212"/>
      <c r="C241" s="213"/>
      <c r="D241" s="213"/>
      <c r="E241" s="213"/>
      <c r="F241" s="439"/>
      <c r="G241" s="634"/>
      <c r="H241" s="687"/>
      <c r="I241" s="166"/>
      <c r="J241" s="167"/>
      <c r="K241" s="180"/>
      <c r="L241" s="597"/>
      <c r="M241" s="598"/>
      <c r="N241" s="171" t="s">
        <v>3352</v>
      </c>
      <c r="O241" s="191"/>
      <c r="P241" s="196"/>
      <c r="Q241" s="194"/>
      <c r="R241" s="194"/>
      <c r="S241" s="194"/>
      <c r="T241" s="194"/>
      <c r="U241" s="195"/>
      <c r="V241" s="196"/>
      <c r="W241" s="197"/>
      <c r="X241" s="195"/>
    </row>
    <row r="242" spans="1:24" ht="16.5" customHeight="1" x14ac:dyDescent="0.15">
      <c r="A242" s="148">
        <v>8</v>
      </c>
      <c r="B242" s="149">
        <v>7</v>
      </c>
      <c r="C242" s="150" t="s">
        <v>926</v>
      </c>
      <c r="D242" s="150" t="s">
        <v>73</v>
      </c>
      <c r="E242" s="150">
        <v>21</v>
      </c>
      <c r="F242" s="434" t="s">
        <v>3235</v>
      </c>
      <c r="G242" s="633"/>
      <c r="H242" s="685">
        <v>44936</v>
      </c>
      <c r="I242" s="177"/>
      <c r="J242" s="178"/>
      <c r="K242" s="179"/>
      <c r="L242" s="591">
        <v>10000</v>
      </c>
      <c r="M242" s="592">
        <v>10000</v>
      </c>
      <c r="N242" s="156">
        <v>-10000</v>
      </c>
      <c r="O242" s="157"/>
      <c r="P242" s="158"/>
      <c r="Q242" s="159"/>
      <c r="R242" s="159"/>
      <c r="S242" s="159"/>
      <c r="T242" s="1165">
        <v>29600</v>
      </c>
      <c r="U242" s="160"/>
      <c r="V242" s="158">
        <v>39600</v>
      </c>
      <c r="W242" s="161"/>
      <c r="X242" s="160"/>
    </row>
    <row r="243" spans="1:24" ht="16.5" customHeight="1" x14ac:dyDescent="0.15">
      <c r="A243" s="162"/>
      <c r="B243" s="163"/>
      <c r="C243" s="164"/>
      <c r="D243" s="164"/>
      <c r="E243" s="164"/>
      <c r="F243" s="433"/>
      <c r="G243" s="632"/>
      <c r="H243" s="686">
        <v>44986</v>
      </c>
      <c r="I243" s="166"/>
      <c r="J243" s="167"/>
      <c r="K243" s="168"/>
      <c r="L243" s="593"/>
      <c r="M243" s="594"/>
      <c r="N243" s="181" t="s">
        <v>3436</v>
      </c>
      <c r="O243" s="172"/>
      <c r="P243" s="173"/>
      <c r="Q243" s="174"/>
      <c r="R243" s="174"/>
      <c r="S243" s="174"/>
      <c r="T243" s="174"/>
      <c r="U243" s="175"/>
      <c r="V243" s="173"/>
      <c r="W243" s="176"/>
      <c r="X243" s="175"/>
    </row>
    <row r="244" spans="1:24" ht="16.5" customHeight="1" x14ac:dyDescent="0.15">
      <c r="A244" s="148">
        <v>9</v>
      </c>
      <c r="B244" s="149" t="s">
        <v>3224</v>
      </c>
      <c r="C244" s="1004" t="s">
        <v>3265</v>
      </c>
      <c r="D244" s="150" t="s">
        <v>73</v>
      </c>
      <c r="E244" s="150">
        <v>20</v>
      </c>
      <c r="F244" s="434" t="s">
        <v>3255</v>
      </c>
      <c r="G244" s="633"/>
      <c r="H244" s="685"/>
      <c r="I244" s="177"/>
      <c r="J244" s="178"/>
      <c r="K244" s="336"/>
      <c r="L244" s="591"/>
      <c r="M244" s="592"/>
      <c r="N244" s="156"/>
      <c r="O244" s="157"/>
      <c r="P244" s="158"/>
      <c r="Q244" s="159"/>
      <c r="R244" s="159"/>
      <c r="S244" s="159"/>
      <c r="T244" s="159"/>
      <c r="U244" s="160"/>
      <c r="V244" s="158"/>
      <c r="W244" s="161"/>
      <c r="X244" s="160"/>
    </row>
    <row r="245" spans="1:24" ht="16.5" customHeight="1" x14ac:dyDescent="0.15">
      <c r="A245" s="192"/>
      <c r="B245" s="212"/>
      <c r="C245" s="213"/>
      <c r="D245" s="213"/>
      <c r="E245" s="213"/>
      <c r="F245" s="431"/>
      <c r="G245" s="634"/>
      <c r="H245" s="687"/>
      <c r="I245" s="166"/>
      <c r="J245" s="167"/>
      <c r="K245" s="222"/>
      <c r="L245" s="597"/>
      <c r="M245" s="598"/>
      <c r="N245" s="181"/>
      <c r="O245" s="191"/>
      <c r="P245" s="196"/>
      <c r="Q245" s="194"/>
      <c r="R245" s="194"/>
      <c r="S245" s="194"/>
      <c r="T245" s="194"/>
      <c r="U245" s="195"/>
      <c r="V245" s="196"/>
      <c r="W245" s="197"/>
      <c r="X245" s="195"/>
    </row>
    <row r="246" spans="1:24" ht="16.5" customHeight="1" x14ac:dyDescent="0.15">
      <c r="A246" s="148">
        <v>9</v>
      </c>
      <c r="B246" s="149" t="s">
        <v>3256</v>
      </c>
      <c r="C246" s="150" t="s">
        <v>989</v>
      </c>
      <c r="D246" s="150" t="s">
        <v>32</v>
      </c>
      <c r="E246" s="150">
        <v>36</v>
      </c>
      <c r="F246" s="454" t="s">
        <v>3132</v>
      </c>
      <c r="G246" s="633"/>
      <c r="H246" s="685">
        <v>44824</v>
      </c>
      <c r="I246" s="177"/>
      <c r="J246" s="178"/>
      <c r="K246" s="179"/>
      <c r="L246" s="591">
        <v>50000</v>
      </c>
      <c r="M246" s="592">
        <v>50000</v>
      </c>
      <c r="N246" s="156">
        <v>-50000</v>
      </c>
      <c r="O246" s="157"/>
      <c r="P246" s="158"/>
      <c r="Q246" s="159"/>
      <c r="R246" s="159"/>
      <c r="S246" s="159"/>
      <c r="T246" s="159">
        <v>2800</v>
      </c>
      <c r="U246" s="160"/>
      <c r="V246" s="158">
        <v>52800</v>
      </c>
      <c r="W246" s="161"/>
      <c r="X246" s="160"/>
    </row>
    <row r="247" spans="1:24" ht="16.5" customHeight="1" x14ac:dyDescent="0.15">
      <c r="A247" s="192"/>
      <c r="B247" s="212"/>
      <c r="C247" s="213"/>
      <c r="D247" s="213"/>
      <c r="E247" s="213"/>
      <c r="F247" s="439"/>
      <c r="G247" s="634"/>
      <c r="H247" s="687"/>
      <c r="I247" s="166"/>
      <c r="J247" s="223"/>
      <c r="K247" s="168"/>
      <c r="L247" s="597"/>
      <c r="M247" s="598"/>
      <c r="N247" s="171" t="s">
        <v>3361</v>
      </c>
      <c r="O247" s="191"/>
      <c r="P247" s="196"/>
      <c r="Q247" s="194"/>
      <c r="R247" s="194"/>
      <c r="S247" s="194"/>
      <c r="T247" s="194"/>
      <c r="U247" s="195"/>
      <c r="V247" s="196"/>
      <c r="W247" s="197"/>
      <c r="X247" s="195"/>
    </row>
    <row r="248" spans="1:24" ht="16.5" customHeight="1" x14ac:dyDescent="0.15">
      <c r="A248" s="148">
        <v>9</v>
      </c>
      <c r="B248" s="149" t="s">
        <v>3205</v>
      </c>
      <c r="C248" s="150" t="s">
        <v>989</v>
      </c>
      <c r="D248" s="150" t="s">
        <v>73</v>
      </c>
      <c r="E248" s="150">
        <v>25</v>
      </c>
      <c r="F248" s="434" t="s">
        <v>3152</v>
      </c>
      <c r="G248" s="633"/>
      <c r="H248" s="685">
        <v>44925</v>
      </c>
      <c r="I248" s="177"/>
      <c r="J248" s="178"/>
      <c r="K248" s="179"/>
      <c r="L248" s="591">
        <v>30000</v>
      </c>
      <c r="M248" s="592">
        <v>30000</v>
      </c>
      <c r="N248" s="183">
        <v>-30000</v>
      </c>
      <c r="O248" s="157"/>
      <c r="P248" s="158"/>
      <c r="Q248" s="159"/>
      <c r="R248" s="159"/>
      <c r="S248" s="159"/>
      <c r="T248" s="159">
        <v>45200</v>
      </c>
      <c r="U248" s="160"/>
      <c r="V248" s="158">
        <v>75200</v>
      </c>
      <c r="W248" s="161"/>
      <c r="X248" s="160"/>
    </row>
    <row r="249" spans="1:24" ht="16.5" customHeight="1" x14ac:dyDescent="0.15">
      <c r="A249" s="162"/>
      <c r="B249" s="163"/>
      <c r="C249" s="164"/>
      <c r="D249" s="164"/>
      <c r="E249" s="164"/>
      <c r="F249" s="432" t="s">
        <v>3277</v>
      </c>
      <c r="G249" s="632"/>
      <c r="H249" s="686"/>
      <c r="I249" s="166"/>
      <c r="J249" s="167"/>
      <c r="K249" s="224"/>
      <c r="L249" s="593"/>
      <c r="M249" s="594"/>
      <c r="N249" s="181" t="s">
        <v>3436</v>
      </c>
      <c r="O249" s="172"/>
      <c r="P249" s="173"/>
      <c r="Q249" s="174"/>
      <c r="R249" s="174"/>
      <c r="S249" s="174"/>
      <c r="T249" s="174"/>
      <c r="U249" s="175"/>
      <c r="V249" s="173"/>
      <c r="W249" s="176"/>
      <c r="X249" s="175"/>
    </row>
    <row r="250" spans="1:24" ht="16.5" customHeight="1" x14ac:dyDescent="0.15">
      <c r="A250" s="148">
        <v>10</v>
      </c>
      <c r="B250" s="149" t="s">
        <v>3258</v>
      </c>
      <c r="C250" s="150" t="s">
        <v>997</v>
      </c>
      <c r="D250" s="150" t="s">
        <v>73</v>
      </c>
      <c r="E250" s="150">
        <v>22</v>
      </c>
      <c r="F250" s="434" t="s">
        <v>3262</v>
      </c>
      <c r="G250" s="633"/>
      <c r="H250" s="685"/>
      <c r="I250" s="177"/>
      <c r="J250" s="178"/>
      <c r="K250" s="155"/>
      <c r="L250" s="591">
        <v>30000</v>
      </c>
      <c r="M250" s="592"/>
      <c r="N250" s="156"/>
      <c r="O250" s="157"/>
      <c r="P250" s="158"/>
      <c r="Q250" s="159"/>
      <c r="R250" s="159"/>
      <c r="S250" s="159"/>
      <c r="T250" s="159"/>
      <c r="U250" s="160"/>
      <c r="V250" s="158"/>
      <c r="W250" s="161"/>
      <c r="X250" s="160"/>
    </row>
    <row r="251" spans="1:24" ht="16.5" customHeight="1" x14ac:dyDescent="0.15">
      <c r="A251" s="162"/>
      <c r="B251" s="163"/>
      <c r="C251" s="164"/>
      <c r="D251" s="164"/>
      <c r="E251" s="164"/>
      <c r="F251" s="1003" t="s">
        <v>3263</v>
      </c>
      <c r="G251" s="632"/>
      <c r="H251" s="686"/>
      <c r="I251" s="166"/>
      <c r="J251" s="167"/>
      <c r="K251" s="168"/>
      <c r="L251" s="593"/>
      <c r="M251" s="594"/>
      <c r="N251" s="181"/>
      <c r="O251" s="172"/>
      <c r="P251" s="173"/>
      <c r="Q251" s="174"/>
      <c r="R251" s="174"/>
      <c r="S251" s="174"/>
      <c r="T251" s="174"/>
      <c r="U251" s="175"/>
      <c r="V251" s="173"/>
      <c r="W251" s="176"/>
      <c r="X251" s="175"/>
    </row>
    <row r="252" spans="1:24" ht="16.5" customHeight="1" x14ac:dyDescent="0.15">
      <c r="A252" s="148">
        <v>10</v>
      </c>
      <c r="B252" s="149">
        <v>10</v>
      </c>
      <c r="C252" s="150" t="s">
        <v>931</v>
      </c>
      <c r="D252" s="150" t="s">
        <v>32</v>
      </c>
      <c r="E252" s="150">
        <v>37</v>
      </c>
      <c r="F252" s="454" t="s">
        <v>3134</v>
      </c>
      <c r="G252" s="633"/>
      <c r="H252" s="685">
        <v>44861</v>
      </c>
      <c r="I252" s="177"/>
      <c r="J252" s="178"/>
      <c r="K252" s="179"/>
      <c r="L252" s="591">
        <v>10000</v>
      </c>
      <c r="M252" s="592">
        <v>10000</v>
      </c>
      <c r="N252" s="156">
        <v>-10000</v>
      </c>
      <c r="O252" s="157"/>
      <c r="P252" s="158"/>
      <c r="Q252" s="159"/>
      <c r="R252" s="159"/>
      <c r="S252" s="159"/>
      <c r="T252" s="159">
        <v>8000</v>
      </c>
      <c r="U252" s="160"/>
      <c r="V252" s="158">
        <v>18000</v>
      </c>
      <c r="W252" s="161"/>
      <c r="X252" s="160"/>
    </row>
    <row r="253" spans="1:24" ht="16.5" customHeight="1" x14ac:dyDescent="0.15">
      <c r="A253" s="162"/>
      <c r="B253" s="163"/>
      <c r="C253" s="164"/>
      <c r="D253" s="164" t="s">
        <v>1008</v>
      </c>
      <c r="E253" s="164"/>
      <c r="F253" s="456"/>
      <c r="G253" s="632"/>
      <c r="H253" s="686"/>
      <c r="I253" s="166"/>
      <c r="J253" s="167"/>
      <c r="K253" s="168"/>
      <c r="L253" s="593"/>
      <c r="M253" s="594"/>
      <c r="N253" s="181" t="s">
        <v>3361</v>
      </c>
      <c r="O253" s="172"/>
      <c r="P253" s="173"/>
      <c r="Q253" s="174"/>
      <c r="R253" s="174"/>
      <c r="S253" s="174"/>
      <c r="T253" s="174"/>
      <c r="U253" s="175"/>
      <c r="V253" s="173"/>
      <c r="W253" s="176"/>
      <c r="X253" s="175"/>
    </row>
    <row r="254" spans="1:24" ht="16.5" customHeight="1" x14ac:dyDescent="0.15">
      <c r="A254" s="148">
        <v>10</v>
      </c>
      <c r="B254" s="149" t="s">
        <v>3257</v>
      </c>
      <c r="C254" s="150" t="s">
        <v>3245</v>
      </c>
      <c r="D254" s="150" t="s">
        <v>32</v>
      </c>
      <c r="E254" s="150">
        <v>72</v>
      </c>
      <c r="F254" s="454" t="s">
        <v>3278</v>
      </c>
      <c r="G254" s="636"/>
      <c r="H254" s="692">
        <v>44851</v>
      </c>
      <c r="I254" s="177"/>
      <c r="J254" s="178"/>
      <c r="K254" s="460"/>
      <c r="L254" s="591">
        <v>30000</v>
      </c>
      <c r="M254" s="592">
        <v>30000</v>
      </c>
      <c r="N254" s="156">
        <v>-30000</v>
      </c>
      <c r="O254" s="157"/>
      <c r="P254" s="158"/>
      <c r="Q254" s="159"/>
      <c r="R254" s="159"/>
      <c r="S254" s="159"/>
      <c r="T254" s="159">
        <v>9600</v>
      </c>
      <c r="U254" s="160"/>
      <c r="V254" s="158">
        <v>39600</v>
      </c>
      <c r="W254" s="161"/>
      <c r="X254" s="160"/>
    </row>
    <row r="255" spans="1:24" ht="16.5" customHeight="1" x14ac:dyDescent="0.15">
      <c r="A255" s="1002"/>
      <c r="B255" s="163"/>
      <c r="C255" s="164"/>
      <c r="D255" s="164"/>
      <c r="E255" s="164"/>
      <c r="F255" s="461">
        <v>30000</v>
      </c>
      <c r="G255" s="632"/>
      <c r="H255" s="686"/>
      <c r="I255" s="463"/>
      <c r="J255" s="464"/>
      <c r="K255" s="465"/>
      <c r="L255" s="593"/>
      <c r="M255" s="594"/>
      <c r="N255" s="594" t="s">
        <v>3361</v>
      </c>
      <c r="O255" s="172"/>
      <c r="P255" s="173"/>
      <c r="Q255" s="174"/>
      <c r="R255" s="174"/>
      <c r="S255" s="174"/>
      <c r="T255" s="174"/>
      <c r="U255" s="175"/>
      <c r="V255" s="173"/>
      <c r="W255" s="176"/>
      <c r="X255" s="175"/>
    </row>
    <row r="256" spans="1:24" ht="16.5" customHeight="1" x14ac:dyDescent="0.15">
      <c r="A256" s="192">
        <v>10</v>
      </c>
      <c r="B256" s="212" t="s">
        <v>3259</v>
      </c>
      <c r="C256" s="213" t="s">
        <v>931</v>
      </c>
      <c r="D256" s="213" t="s">
        <v>73</v>
      </c>
      <c r="E256" s="213">
        <v>20</v>
      </c>
      <c r="F256" s="431" t="s">
        <v>3260</v>
      </c>
      <c r="G256" s="634"/>
      <c r="H256" s="687">
        <v>44925</v>
      </c>
      <c r="I256" s="221"/>
      <c r="J256" s="227"/>
      <c r="K256" s="337"/>
      <c r="L256" s="597">
        <v>30000</v>
      </c>
      <c r="M256" s="598">
        <v>30000</v>
      </c>
      <c r="N256" s="183">
        <v>-30000</v>
      </c>
      <c r="O256" s="191"/>
      <c r="P256" s="196"/>
      <c r="Q256" s="194"/>
      <c r="R256" s="194"/>
      <c r="S256" s="194"/>
      <c r="T256" s="194">
        <v>69800</v>
      </c>
      <c r="U256" s="195"/>
      <c r="V256" s="196">
        <v>99800</v>
      </c>
      <c r="W256" s="197"/>
      <c r="X256" s="195"/>
    </row>
    <row r="257" spans="1:24" ht="16.5" customHeight="1" x14ac:dyDescent="0.15">
      <c r="A257" s="192"/>
      <c r="B257" s="212"/>
      <c r="C257" s="213"/>
      <c r="D257" s="213"/>
      <c r="E257" s="213"/>
      <c r="F257" s="431" t="s">
        <v>3261</v>
      </c>
      <c r="G257" s="634"/>
      <c r="H257" s="687"/>
      <c r="I257" s="166"/>
      <c r="J257" s="167"/>
      <c r="K257" s="222"/>
      <c r="L257" s="597"/>
      <c r="M257" s="598"/>
      <c r="N257" s="181" t="s">
        <v>3436</v>
      </c>
      <c r="O257" s="191"/>
      <c r="P257" s="196"/>
      <c r="Q257" s="194"/>
      <c r="R257" s="194"/>
      <c r="S257" s="194"/>
      <c r="T257" s="194"/>
      <c r="U257" s="195"/>
      <c r="V257" s="196"/>
      <c r="W257" s="197"/>
      <c r="X257" s="195"/>
    </row>
    <row r="258" spans="1:24" ht="16.5" customHeight="1" x14ac:dyDescent="0.15">
      <c r="A258" s="225">
        <v>10</v>
      </c>
      <c r="B258" s="226"/>
      <c r="C258" s="150"/>
      <c r="D258" s="150"/>
      <c r="E258" s="150"/>
      <c r="F258" s="573" t="s">
        <v>3155</v>
      </c>
      <c r="G258" s="633"/>
      <c r="H258" s="692"/>
      <c r="I258" s="137"/>
      <c r="J258" s="138"/>
      <c r="K258" s="993" t="s">
        <v>1924</v>
      </c>
      <c r="L258" s="591"/>
      <c r="M258" s="592"/>
      <c r="N258" s="156"/>
      <c r="O258" s="157"/>
      <c r="P258" s="158"/>
      <c r="Q258" s="159"/>
      <c r="R258" s="159"/>
      <c r="S258" s="159"/>
      <c r="T258" s="159"/>
      <c r="U258" s="160"/>
      <c r="V258" s="158"/>
      <c r="W258" s="161"/>
      <c r="X258" s="160"/>
    </row>
    <row r="259" spans="1:24" ht="16.5" customHeight="1" x14ac:dyDescent="0.15">
      <c r="A259" s="162"/>
      <c r="B259" s="163"/>
      <c r="C259" s="164"/>
      <c r="D259" s="164"/>
      <c r="E259" s="164"/>
      <c r="F259" s="433"/>
      <c r="G259" s="632"/>
      <c r="H259" s="686"/>
      <c r="I259" s="166"/>
      <c r="J259" s="167"/>
      <c r="K259" s="168"/>
      <c r="L259" s="597"/>
      <c r="M259" s="598"/>
      <c r="N259" s="181"/>
      <c r="O259" s="191"/>
      <c r="P259" s="196"/>
      <c r="Q259" s="194"/>
      <c r="R259" s="194"/>
      <c r="S259" s="194"/>
      <c r="T259" s="194"/>
      <c r="U259" s="195"/>
      <c r="V259" s="196"/>
      <c r="W259" s="197"/>
      <c r="X259" s="195"/>
    </row>
    <row r="260" spans="1:24" ht="16.5" customHeight="1" x14ac:dyDescent="0.15">
      <c r="A260" s="148">
        <v>10</v>
      </c>
      <c r="B260" s="149" t="s">
        <v>3241</v>
      </c>
      <c r="C260" s="150" t="s">
        <v>1603</v>
      </c>
      <c r="D260" s="150" t="s">
        <v>89</v>
      </c>
      <c r="E260" s="150">
        <v>39</v>
      </c>
      <c r="F260" s="454" t="s">
        <v>3136</v>
      </c>
      <c r="G260" s="633"/>
      <c r="H260" s="685">
        <v>44866</v>
      </c>
      <c r="I260" s="177"/>
      <c r="J260" s="178"/>
      <c r="K260" s="179"/>
      <c r="L260" s="591">
        <v>50000</v>
      </c>
      <c r="M260" s="592">
        <v>50000</v>
      </c>
      <c r="N260" s="156">
        <v>-50000</v>
      </c>
      <c r="O260" s="157"/>
      <c r="P260" s="158"/>
      <c r="Q260" s="159"/>
      <c r="R260" s="159"/>
      <c r="S260" s="159"/>
      <c r="T260" s="159">
        <v>4000</v>
      </c>
      <c r="U260" s="160"/>
      <c r="V260" s="158">
        <v>54000</v>
      </c>
      <c r="W260" s="161"/>
      <c r="X260" s="160"/>
    </row>
    <row r="261" spans="1:24" ht="16.5" customHeight="1" x14ac:dyDescent="0.15">
      <c r="A261" s="162"/>
      <c r="B261" s="163"/>
      <c r="C261" s="164"/>
      <c r="D261" s="164"/>
      <c r="E261" s="164"/>
      <c r="F261" s="433"/>
      <c r="G261" s="632"/>
      <c r="H261" s="686"/>
      <c r="I261" s="166"/>
      <c r="J261" s="167"/>
      <c r="K261" s="168"/>
      <c r="L261" s="593"/>
      <c r="M261" s="594"/>
      <c r="N261" s="181" t="s">
        <v>3361</v>
      </c>
      <c r="O261" s="172"/>
      <c r="P261" s="173"/>
      <c r="Q261" s="174"/>
      <c r="R261" s="174"/>
      <c r="S261" s="174"/>
      <c r="T261" s="174"/>
      <c r="U261" s="175"/>
      <c r="V261" s="173"/>
      <c r="W261" s="176"/>
      <c r="X261" s="175"/>
    </row>
    <row r="262" spans="1:24" ht="16.5" customHeight="1" x14ac:dyDescent="0.15">
      <c r="A262" s="148">
        <v>11</v>
      </c>
      <c r="B262" s="149" t="s">
        <v>3264</v>
      </c>
      <c r="C262" s="150" t="s">
        <v>1599</v>
      </c>
      <c r="D262" s="150" t="s">
        <v>32</v>
      </c>
      <c r="E262" s="150">
        <v>38</v>
      </c>
      <c r="F262" s="454" t="s">
        <v>3135</v>
      </c>
      <c r="G262" s="633"/>
      <c r="H262" s="685">
        <v>44986</v>
      </c>
      <c r="I262" s="177"/>
      <c r="J262" s="227"/>
      <c r="K262" s="222"/>
      <c r="L262" s="591">
        <v>50000</v>
      </c>
      <c r="M262" s="592">
        <v>50000</v>
      </c>
      <c r="N262" s="156">
        <v>-50000</v>
      </c>
      <c r="O262" s="157"/>
      <c r="P262" s="158"/>
      <c r="Q262" s="159"/>
      <c r="R262" s="159"/>
      <c r="S262" s="159"/>
      <c r="T262" s="159">
        <v>4600</v>
      </c>
      <c r="U262" s="160"/>
      <c r="V262" s="158">
        <v>54600</v>
      </c>
      <c r="W262" s="161"/>
      <c r="X262" s="160"/>
    </row>
    <row r="263" spans="1:24" ht="16.5" customHeight="1" x14ac:dyDescent="0.15">
      <c r="A263" s="162"/>
      <c r="B263" s="163"/>
      <c r="C263" s="164"/>
      <c r="D263" s="164"/>
      <c r="E263" s="164"/>
      <c r="F263" s="456"/>
      <c r="G263" s="632"/>
      <c r="H263" s="686"/>
      <c r="I263" s="166"/>
      <c r="J263" s="167"/>
      <c r="K263" s="168"/>
      <c r="L263" s="593"/>
      <c r="M263" s="594"/>
      <c r="N263" s="181" t="s">
        <v>3442</v>
      </c>
      <c r="O263" s="172"/>
      <c r="P263" s="173"/>
      <c r="Q263" s="174"/>
      <c r="R263" s="174"/>
      <c r="S263" s="174"/>
      <c r="T263" s="174"/>
      <c r="U263" s="175"/>
      <c r="V263" s="173"/>
      <c r="W263" s="176"/>
      <c r="X263" s="175"/>
    </row>
    <row r="264" spans="1:24" ht="16.5" customHeight="1" x14ac:dyDescent="0.15">
      <c r="A264" s="148">
        <v>11</v>
      </c>
      <c r="B264" s="149">
        <v>13</v>
      </c>
      <c r="C264" s="150" t="s">
        <v>940</v>
      </c>
      <c r="D264" s="150" t="s">
        <v>4</v>
      </c>
      <c r="E264" s="150"/>
      <c r="F264" s="573" t="s">
        <v>3156</v>
      </c>
      <c r="G264" s="633"/>
      <c r="H264" s="692"/>
      <c r="I264" s="177"/>
      <c r="J264" s="178"/>
      <c r="K264" s="189" t="s">
        <v>1924</v>
      </c>
      <c r="L264" s="591"/>
      <c r="M264" s="592"/>
      <c r="N264" s="156"/>
      <c r="O264" s="157"/>
      <c r="P264" s="158"/>
      <c r="Q264" s="159"/>
      <c r="R264" s="159"/>
      <c r="S264" s="159"/>
      <c r="T264" s="159"/>
      <c r="U264" s="160"/>
      <c r="V264" s="158"/>
      <c r="W264" s="161"/>
      <c r="X264" s="160"/>
    </row>
    <row r="265" spans="1:24" ht="16.5" customHeight="1" x14ac:dyDescent="0.15">
      <c r="A265" s="162"/>
      <c r="B265" s="163"/>
      <c r="C265" s="164"/>
      <c r="D265" s="164"/>
      <c r="E265" s="164"/>
      <c r="F265" s="432"/>
      <c r="G265" s="632"/>
      <c r="H265" s="686"/>
      <c r="I265" s="166"/>
      <c r="J265" s="167"/>
      <c r="K265" s="168"/>
      <c r="L265" s="593"/>
      <c r="M265" s="594"/>
      <c r="N265" s="181"/>
      <c r="O265" s="172"/>
      <c r="P265" s="173"/>
      <c r="Q265" s="174"/>
      <c r="R265" s="174"/>
      <c r="S265" s="174"/>
      <c r="T265" s="174"/>
      <c r="U265" s="175"/>
      <c r="V265" s="173"/>
      <c r="W265" s="176"/>
      <c r="X265" s="175"/>
    </row>
    <row r="266" spans="1:24" ht="16.5" customHeight="1" x14ac:dyDescent="0.15">
      <c r="A266" s="148">
        <v>11</v>
      </c>
      <c r="B266" s="149" t="s">
        <v>3266</v>
      </c>
      <c r="C266" s="150" t="s">
        <v>940</v>
      </c>
      <c r="D266" s="150" t="s">
        <v>73</v>
      </c>
      <c r="E266" s="150">
        <v>24</v>
      </c>
      <c r="F266" s="434" t="s">
        <v>3267</v>
      </c>
      <c r="G266" s="633"/>
      <c r="H266" s="685"/>
      <c r="I266" s="177"/>
      <c r="J266" s="178"/>
      <c r="K266" s="179"/>
      <c r="L266" s="591">
        <v>50000</v>
      </c>
      <c r="M266" s="592"/>
      <c r="N266" s="156"/>
      <c r="O266" s="157"/>
      <c r="P266" s="158"/>
      <c r="Q266" s="159"/>
      <c r="R266" s="159"/>
      <c r="S266" s="159"/>
      <c r="T266" s="159"/>
      <c r="U266" s="160"/>
      <c r="V266" s="158"/>
      <c r="W266" s="161"/>
      <c r="X266" s="160"/>
    </row>
    <row r="267" spans="1:24" ht="16.5" customHeight="1" x14ac:dyDescent="0.15">
      <c r="A267" s="162"/>
      <c r="B267" s="163"/>
      <c r="C267" s="164"/>
      <c r="D267" s="164"/>
      <c r="E267" s="164"/>
      <c r="F267" s="432" t="s">
        <v>3268</v>
      </c>
      <c r="G267" s="632"/>
      <c r="H267" s="691"/>
      <c r="I267" s="166"/>
      <c r="J267" s="167"/>
      <c r="K267" s="168"/>
      <c r="L267" s="593"/>
      <c r="M267" s="594"/>
      <c r="N267" s="181"/>
      <c r="O267" s="172"/>
      <c r="P267" s="173"/>
      <c r="Q267" s="174"/>
      <c r="R267" s="174"/>
      <c r="S267" s="174"/>
      <c r="T267" s="174"/>
      <c r="U267" s="175"/>
      <c r="V267" s="173"/>
      <c r="W267" s="176"/>
      <c r="X267" s="175"/>
    </row>
    <row r="268" spans="1:24" ht="16.5" customHeight="1" x14ac:dyDescent="0.15">
      <c r="A268" s="148">
        <v>11</v>
      </c>
      <c r="B268" s="149" t="s">
        <v>3269</v>
      </c>
      <c r="C268" s="150" t="s">
        <v>989</v>
      </c>
      <c r="D268" s="150" t="s">
        <v>92</v>
      </c>
      <c r="E268" s="150">
        <v>23</v>
      </c>
      <c r="F268" s="434" t="s">
        <v>3137</v>
      </c>
      <c r="G268" s="633"/>
      <c r="H268" s="685">
        <v>44958</v>
      </c>
      <c r="I268" s="177"/>
      <c r="J268" s="178"/>
      <c r="K268" s="179"/>
      <c r="L268" s="591">
        <v>30000</v>
      </c>
      <c r="M268" s="592">
        <v>30000</v>
      </c>
      <c r="N268" s="156">
        <v>-30000</v>
      </c>
      <c r="O268" s="157"/>
      <c r="P268" s="158"/>
      <c r="Q268" s="159"/>
      <c r="R268" s="159"/>
      <c r="S268" s="159"/>
      <c r="T268" s="159">
        <v>76800</v>
      </c>
      <c r="U268" s="160"/>
      <c r="V268" s="158">
        <v>106800</v>
      </c>
      <c r="W268" s="161"/>
      <c r="X268" s="160"/>
    </row>
    <row r="269" spans="1:24" ht="16.5" customHeight="1" x14ac:dyDescent="0.15">
      <c r="A269" s="162"/>
      <c r="B269" s="163"/>
      <c r="C269" s="164"/>
      <c r="D269" s="164"/>
      <c r="E269" s="164"/>
      <c r="F269" s="433"/>
      <c r="G269" s="632"/>
      <c r="H269" s="686"/>
      <c r="I269" s="166"/>
      <c r="J269" s="167"/>
      <c r="K269" s="168"/>
      <c r="L269" s="593"/>
      <c r="M269" s="594"/>
      <c r="N269" s="181" t="s">
        <v>3442</v>
      </c>
      <c r="O269" s="172"/>
      <c r="P269" s="173"/>
      <c r="Q269" s="174"/>
      <c r="R269" s="174"/>
      <c r="S269" s="174"/>
      <c r="T269" s="174"/>
      <c r="U269" s="175"/>
      <c r="V269" s="173"/>
      <c r="W269" s="176"/>
      <c r="X269" s="175"/>
    </row>
    <row r="270" spans="1:24" ht="16.5" customHeight="1" x14ac:dyDescent="0.15">
      <c r="A270" s="148">
        <v>11</v>
      </c>
      <c r="B270" s="149" t="s">
        <v>3269</v>
      </c>
      <c r="C270" s="150" t="s">
        <v>3245</v>
      </c>
      <c r="D270" s="150" t="s">
        <v>32</v>
      </c>
      <c r="E270" s="150">
        <v>71</v>
      </c>
      <c r="F270" s="454" t="s">
        <v>3279</v>
      </c>
      <c r="G270" s="633"/>
      <c r="H270" s="685">
        <v>44899</v>
      </c>
      <c r="I270" s="177"/>
      <c r="J270" s="178"/>
      <c r="K270" s="460"/>
      <c r="L270" s="591">
        <v>10000</v>
      </c>
      <c r="M270" s="592">
        <v>10000</v>
      </c>
      <c r="N270" s="183">
        <v>-10000</v>
      </c>
      <c r="O270" s="157"/>
      <c r="P270" s="158"/>
      <c r="Q270" s="159"/>
      <c r="R270" s="159"/>
      <c r="S270" s="159"/>
      <c r="T270" s="159"/>
      <c r="U270" s="160"/>
      <c r="V270" s="158"/>
      <c r="W270" s="161"/>
      <c r="X270" s="160"/>
    </row>
    <row r="271" spans="1:24" ht="16.5" customHeight="1" x14ac:dyDescent="0.15">
      <c r="A271" s="162"/>
      <c r="B271" s="163"/>
      <c r="C271" s="164"/>
      <c r="D271" s="164"/>
      <c r="E271" s="164"/>
      <c r="F271" s="461">
        <v>10000</v>
      </c>
      <c r="G271" s="632"/>
      <c r="H271" s="686"/>
      <c r="I271" s="463"/>
      <c r="J271" s="464"/>
      <c r="K271" s="465"/>
      <c r="L271" s="593"/>
      <c r="M271" s="594"/>
      <c r="N271" s="181" t="s">
        <v>3436</v>
      </c>
      <c r="O271" s="172"/>
      <c r="P271" s="228"/>
      <c r="Q271" s="170"/>
      <c r="R271" s="174"/>
      <c r="S271" s="174"/>
      <c r="T271" s="174"/>
      <c r="U271" s="175"/>
      <c r="V271" s="173"/>
      <c r="W271" s="176"/>
      <c r="X271" s="175"/>
    </row>
    <row r="272" spans="1:24" ht="16.5" customHeight="1" x14ac:dyDescent="0.15">
      <c r="A272" s="148"/>
      <c r="B272" s="1045" t="s">
        <v>3280</v>
      </c>
      <c r="C272" s="150"/>
      <c r="D272" s="150" t="s">
        <v>28</v>
      </c>
      <c r="E272" s="150">
        <v>52</v>
      </c>
      <c r="F272" s="572" t="s">
        <v>3236</v>
      </c>
      <c r="G272" s="633"/>
      <c r="H272" s="685">
        <v>44893</v>
      </c>
      <c r="I272" s="177"/>
      <c r="J272" s="178"/>
      <c r="K272" s="155"/>
      <c r="L272" s="591">
        <v>10000</v>
      </c>
      <c r="M272" s="592">
        <v>10000</v>
      </c>
      <c r="N272" s="156">
        <v>-10000</v>
      </c>
      <c r="O272" s="157"/>
      <c r="P272" s="158"/>
      <c r="Q272" s="159"/>
      <c r="R272" s="159"/>
      <c r="S272" s="159"/>
      <c r="T272" s="159">
        <v>5600</v>
      </c>
      <c r="U272" s="160"/>
      <c r="V272" s="158">
        <v>15600</v>
      </c>
      <c r="W272" s="161"/>
      <c r="X272" s="160"/>
    </row>
    <row r="273" spans="1:24" ht="16.5" customHeight="1" x14ac:dyDescent="0.15">
      <c r="A273" s="162"/>
      <c r="B273" s="163"/>
      <c r="C273" s="164"/>
      <c r="D273" s="164"/>
      <c r="E273" s="164"/>
      <c r="F273" s="433"/>
      <c r="G273" s="632"/>
      <c r="H273" s="686"/>
      <c r="I273" s="166"/>
      <c r="J273" s="167"/>
      <c r="K273" s="168"/>
      <c r="L273" s="593"/>
      <c r="M273" s="594"/>
      <c r="N273" s="181" t="s">
        <v>3436</v>
      </c>
      <c r="O273" s="172"/>
      <c r="P273" s="173"/>
      <c r="Q273" s="174"/>
      <c r="R273" s="174"/>
      <c r="S273" s="174"/>
      <c r="T273" s="174"/>
      <c r="U273" s="175"/>
      <c r="V273" s="173"/>
      <c r="W273" s="176"/>
      <c r="X273" s="175"/>
    </row>
    <row r="274" spans="1:24" ht="16.5" customHeight="1" x14ac:dyDescent="0.15">
      <c r="A274" s="192">
        <v>12</v>
      </c>
      <c r="B274" s="212" t="s">
        <v>1305</v>
      </c>
      <c r="C274" s="150" t="s">
        <v>989</v>
      </c>
      <c r="D274" s="150" t="s">
        <v>32</v>
      </c>
      <c r="E274" s="213">
        <v>40</v>
      </c>
      <c r="F274" s="455" t="s">
        <v>3139</v>
      </c>
      <c r="G274" s="634"/>
      <c r="H274" s="687">
        <v>44907</v>
      </c>
      <c r="I274" s="177"/>
      <c r="J274" s="178"/>
      <c r="K274" s="222"/>
      <c r="L274" s="597">
        <v>10000</v>
      </c>
      <c r="M274" s="598">
        <v>10000</v>
      </c>
      <c r="N274" s="183">
        <v>-10000</v>
      </c>
      <c r="O274" s="191"/>
      <c r="P274" s="196"/>
      <c r="Q274" s="194"/>
      <c r="R274" s="194"/>
      <c r="S274" s="194"/>
      <c r="T274" s="194">
        <v>2400</v>
      </c>
      <c r="U274" s="195"/>
      <c r="V274" s="196">
        <v>12400</v>
      </c>
      <c r="W274" s="197"/>
      <c r="X274" s="195"/>
    </row>
    <row r="275" spans="1:24" ht="16.5" customHeight="1" x14ac:dyDescent="0.15">
      <c r="A275" s="192"/>
      <c r="B275" s="212"/>
      <c r="C275" s="213"/>
      <c r="D275" s="213"/>
      <c r="E275" s="213"/>
      <c r="F275" s="439"/>
      <c r="G275" s="634"/>
      <c r="H275" s="687"/>
      <c r="I275" s="221"/>
      <c r="J275" s="227"/>
      <c r="K275" s="222"/>
      <c r="L275" s="597"/>
      <c r="M275" s="598"/>
      <c r="N275" s="183" t="s">
        <v>3436</v>
      </c>
      <c r="O275" s="191"/>
      <c r="P275" s="196"/>
      <c r="Q275" s="194"/>
      <c r="R275" s="194"/>
      <c r="S275" s="194"/>
      <c r="T275" s="194"/>
      <c r="U275" s="195"/>
      <c r="V275" s="196"/>
      <c r="W275" s="197"/>
      <c r="X275" s="195"/>
    </row>
    <row r="276" spans="1:24" ht="16.5" customHeight="1" x14ac:dyDescent="0.15">
      <c r="A276" s="1005"/>
      <c r="B276" s="1039"/>
      <c r="C276" s="1006"/>
      <c r="D276" s="1041"/>
      <c r="E276" s="1006"/>
      <c r="F276" s="1043"/>
      <c r="G276" s="1031"/>
      <c r="H276" s="1035"/>
      <c r="I276" s="1037"/>
      <c r="J276" s="1032"/>
      <c r="K276" s="1007"/>
      <c r="L276" s="1021"/>
      <c r="M276" s="1027"/>
      <c r="N276" s="1008"/>
      <c r="O276" s="1029"/>
      <c r="P276" s="1009"/>
      <c r="Q276" s="1023"/>
      <c r="R276" s="1025"/>
      <c r="S276" s="1009"/>
      <c r="T276" s="1025"/>
      <c r="U276" s="1009"/>
      <c r="V276" s="1015"/>
      <c r="W276" s="1019"/>
      <c r="X276" s="1016"/>
    </row>
    <row r="277" spans="1:24" ht="16.5" customHeight="1" x14ac:dyDescent="0.15">
      <c r="A277" s="1010"/>
      <c r="B277" s="1040"/>
      <c r="C277" s="1011"/>
      <c r="D277" s="1042"/>
      <c r="E277" s="1011"/>
      <c r="F277" s="1044"/>
      <c r="G277" s="1033"/>
      <c r="H277" s="1036"/>
      <c r="I277" s="1038"/>
      <c r="J277" s="1034"/>
      <c r="K277" s="1012"/>
      <c r="L277" s="1022"/>
      <c r="M277" s="1028"/>
      <c r="N277" s="1013"/>
      <c r="O277" s="1030"/>
      <c r="P277" s="1014"/>
      <c r="Q277" s="1024"/>
      <c r="R277" s="1026"/>
      <c r="S277" s="1014"/>
      <c r="T277" s="1026"/>
      <c r="U277" s="1014"/>
      <c r="V277" s="1017"/>
      <c r="W277" s="1020"/>
      <c r="X277" s="1018"/>
    </row>
    <row r="278" spans="1:24" ht="16.5" customHeight="1" x14ac:dyDescent="0.15">
      <c r="A278" s="192"/>
      <c r="B278" s="212"/>
      <c r="C278" s="213"/>
      <c r="D278" s="213" t="s">
        <v>1615</v>
      </c>
      <c r="E278" s="213">
        <v>73</v>
      </c>
      <c r="F278" s="455" t="s">
        <v>3159</v>
      </c>
      <c r="G278" s="634"/>
      <c r="H278" s="687">
        <v>44993</v>
      </c>
      <c r="I278" s="221"/>
      <c r="J278" s="227"/>
      <c r="K278" s="211"/>
      <c r="L278" s="597">
        <v>10000</v>
      </c>
      <c r="M278" s="598">
        <v>10000</v>
      </c>
      <c r="N278" s="183">
        <v>-10000</v>
      </c>
      <c r="O278" s="191"/>
      <c r="P278" s="196"/>
      <c r="Q278" s="194"/>
      <c r="R278" s="194"/>
      <c r="S278" s="194"/>
      <c r="T278" s="194">
        <v>2200</v>
      </c>
      <c r="U278" s="195"/>
      <c r="V278" s="196"/>
      <c r="W278" s="197"/>
      <c r="X278" s="195"/>
    </row>
    <row r="279" spans="1:24" ht="16.5" customHeight="1" x14ac:dyDescent="0.15">
      <c r="A279" s="162"/>
      <c r="B279" s="163"/>
      <c r="C279" s="164"/>
      <c r="D279" s="164"/>
      <c r="E279" s="164"/>
      <c r="F279" s="461">
        <v>10000</v>
      </c>
      <c r="G279" s="632"/>
      <c r="H279" s="686"/>
      <c r="I279" s="166"/>
      <c r="J279" s="167"/>
      <c r="K279" s="224"/>
      <c r="L279" s="593"/>
      <c r="M279" s="594"/>
      <c r="N279" s="181" t="s">
        <v>3442</v>
      </c>
      <c r="O279" s="172"/>
      <c r="P279" s="173"/>
      <c r="Q279" s="174"/>
      <c r="R279" s="174"/>
      <c r="S279" s="174"/>
      <c r="T279" s="174"/>
      <c r="U279" s="175"/>
      <c r="V279" s="173"/>
      <c r="W279" s="176"/>
      <c r="X279" s="175"/>
    </row>
    <row r="280" spans="1:24" ht="16.5" customHeight="1" x14ac:dyDescent="0.15">
      <c r="A280" s="148"/>
      <c r="B280" s="149"/>
      <c r="C280" s="150"/>
      <c r="D280" s="150" t="s">
        <v>1520</v>
      </c>
      <c r="E280" s="150"/>
      <c r="F280" s="454" t="s">
        <v>2811</v>
      </c>
      <c r="G280" s="633"/>
      <c r="H280" s="685"/>
      <c r="I280" s="177"/>
      <c r="J280" s="227"/>
      <c r="K280" s="222"/>
      <c r="L280" s="591">
        <v>30000</v>
      </c>
      <c r="M280" s="592"/>
      <c r="N280" s="156"/>
      <c r="O280" s="157"/>
      <c r="P280" s="158"/>
      <c r="Q280" s="159"/>
      <c r="R280" s="159"/>
      <c r="S280" s="159"/>
      <c r="T280" s="159"/>
      <c r="U280" s="160"/>
      <c r="V280" s="158"/>
      <c r="W280" s="161"/>
      <c r="X280" s="160"/>
    </row>
    <row r="281" spans="1:24" ht="16.5" customHeight="1" thickBot="1" x14ac:dyDescent="0.2">
      <c r="A281" s="162"/>
      <c r="B281" s="163"/>
      <c r="C281" s="164"/>
      <c r="D281" s="164"/>
      <c r="E281" s="164"/>
      <c r="F281" s="461">
        <v>30000</v>
      </c>
      <c r="G281" s="632"/>
      <c r="H281" s="686"/>
      <c r="I281" s="166"/>
      <c r="J281" s="167"/>
      <c r="K281" s="168"/>
      <c r="L281" s="593"/>
      <c r="M281" s="594"/>
      <c r="N281" s="181"/>
      <c r="O281" s="172"/>
      <c r="P281" s="173"/>
      <c r="Q281" s="174"/>
      <c r="R281" s="174"/>
      <c r="S281" s="174"/>
      <c r="T281" s="174"/>
      <c r="U281" s="175"/>
      <c r="V281" s="173"/>
      <c r="W281" s="176"/>
      <c r="X281" s="175"/>
    </row>
    <row r="282" spans="1:24" ht="16.5" customHeight="1" thickBot="1" x14ac:dyDescent="0.2">
      <c r="A282" s="1388" t="s">
        <v>3140</v>
      </c>
      <c r="B282" s="1389"/>
      <c r="C282" s="1390" t="s">
        <v>899</v>
      </c>
      <c r="D282" s="1393" t="s">
        <v>900</v>
      </c>
      <c r="E282" s="809"/>
      <c r="F282" s="1396" t="s">
        <v>901</v>
      </c>
      <c r="G282" s="1399" t="s">
        <v>1923</v>
      </c>
      <c r="H282" s="1402" t="s">
        <v>903</v>
      </c>
      <c r="I282" s="580"/>
      <c r="J282" s="581"/>
      <c r="K282" s="1405" t="s">
        <v>904</v>
      </c>
      <c r="L282" s="1412" t="s">
        <v>3111</v>
      </c>
      <c r="M282" s="588" t="s">
        <v>906</v>
      </c>
      <c r="N282" s="134">
        <f>M284+N284</f>
        <v>0</v>
      </c>
      <c r="O282" s="1410" t="s">
        <v>907</v>
      </c>
      <c r="P282" s="1370" t="s">
        <v>908</v>
      </c>
      <c r="Q282" s="1372" t="s">
        <v>909</v>
      </c>
      <c r="R282" s="1374" t="s">
        <v>910</v>
      </c>
      <c r="S282" s="136" t="s">
        <v>910</v>
      </c>
      <c r="T282" s="1374" t="s">
        <v>911</v>
      </c>
      <c r="U282" s="1376" t="s">
        <v>912</v>
      </c>
      <c r="V282" s="1378" t="s">
        <v>913</v>
      </c>
      <c r="W282" s="1380" t="s">
        <v>914</v>
      </c>
      <c r="X282" s="1382" t="s">
        <v>915</v>
      </c>
    </row>
    <row r="283" spans="1:24" ht="16.5" customHeight="1" x14ac:dyDescent="0.15">
      <c r="A283" s="1384" t="s">
        <v>916</v>
      </c>
      <c r="B283" s="1386" t="s">
        <v>917</v>
      </c>
      <c r="C283" s="1391"/>
      <c r="D283" s="1394"/>
      <c r="E283" s="810" t="s">
        <v>2577</v>
      </c>
      <c r="F283" s="1397"/>
      <c r="G283" s="1400"/>
      <c r="H283" s="1403"/>
      <c r="I283" s="582" t="s">
        <v>918</v>
      </c>
      <c r="J283" s="583" t="s">
        <v>919</v>
      </c>
      <c r="K283" s="1406"/>
      <c r="L283" s="1413"/>
      <c r="M283" s="589" t="s">
        <v>920</v>
      </c>
      <c r="N283" s="141" t="s">
        <v>921</v>
      </c>
      <c r="O283" s="1411"/>
      <c r="P283" s="1371"/>
      <c r="Q283" s="1373"/>
      <c r="R283" s="1375"/>
      <c r="S283" s="140" t="s">
        <v>922</v>
      </c>
      <c r="T283" s="1375"/>
      <c r="U283" s="1377"/>
      <c r="V283" s="1379"/>
      <c r="W283" s="1381"/>
      <c r="X283" s="1383"/>
    </row>
    <row r="284" spans="1:24" ht="16.5" customHeight="1" thickBot="1" x14ac:dyDescent="0.2">
      <c r="A284" s="1385"/>
      <c r="B284" s="1387"/>
      <c r="C284" s="1392"/>
      <c r="D284" s="1395"/>
      <c r="E284" s="811"/>
      <c r="F284" s="1398"/>
      <c r="G284" s="1401"/>
      <c r="H284" s="1404"/>
      <c r="I284" s="584" t="s">
        <v>923</v>
      </c>
      <c r="J284" s="585" t="s">
        <v>924</v>
      </c>
      <c r="K284" s="1407"/>
      <c r="L284" s="590">
        <f>SUM(L285:L353)</f>
        <v>820000</v>
      </c>
      <c r="M284" s="590">
        <f t="shared" ref="M284:X284" si="4">SUM(M285:M353)</f>
        <v>250000</v>
      </c>
      <c r="N284" s="590">
        <f t="shared" si="4"/>
        <v>-250000</v>
      </c>
      <c r="O284" s="628">
        <f t="shared" si="4"/>
        <v>0</v>
      </c>
      <c r="P284" s="590">
        <f t="shared" si="4"/>
        <v>0</v>
      </c>
      <c r="Q284" s="590">
        <f t="shared" si="4"/>
        <v>0</v>
      </c>
      <c r="R284" s="590">
        <f t="shared" si="4"/>
        <v>555</v>
      </c>
      <c r="S284" s="590">
        <f t="shared" si="4"/>
        <v>0</v>
      </c>
      <c r="T284" s="590">
        <f t="shared" si="4"/>
        <v>147000</v>
      </c>
      <c r="U284" s="628">
        <f t="shared" si="4"/>
        <v>0</v>
      </c>
      <c r="V284" s="590">
        <f t="shared" si="4"/>
        <v>407000</v>
      </c>
      <c r="W284" s="590">
        <f t="shared" si="4"/>
        <v>0</v>
      </c>
      <c r="X284" s="628">
        <f t="shared" si="4"/>
        <v>0</v>
      </c>
    </row>
    <row r="285" spans="1:24" ht="16.5" customHeight="1" x14ac:dyDescent="0.15">
      <c r="A285" s="148"/>
      <c r="B285" s="149"/>
      <c r="C285" s="150" t="s">
        <v>926</v>
      </c>
      <c r="D285" s="150" t="s">
        <v>73</v>
      </c>
      <c r="E285" s="213">
        <v>11</v>
      </c>
      <c r="F285" s="431" t="s">
        <v>3121</v>
      </c>
      <c r="G285" s="631"/>
      <c r="H285" s="685"/>
      <c r="I285" s="153"/>
      <c r="J285" s="154"/>
      <c r="K285" s="155"/>
      <c r="L285" s="591">
        <v>30000</v>
      </c>
      <c r="M285" s="592"/>
      <c r="N285" s="156"/>
      <c r="O285" s="157"/>
      <c r="P285" s="158"/>
      <c r="Q285" s="159"/>
      <c r="R285" s="159"/>
      <c r="S285" s="159"/>
      <c r="T285" s="159"/>
      <c r="U285" s="160"/>
      <c r="V285" s="158"/>
      <c r="W285" s="161"/>
      <c r="X285" s="160"/>
    </row>
    <row r="286" spans="1:24" ht="16.5" customHeight="1" x14ac:dyDescent="0.15">
      <c r="A286" s="162"/>
      <c r="B286" s="163"/>
      <c r="C286" s="164"/>
      <c r="D286" s="164"/>
      <c r="E286" s="164"/>
      <c r="F286" s="432" t="s">
        <v>3141</v>
      </c>
      <c r="G286" s="632"/>
      <c r="H286" s="686"/>
      <c r="I286" s="166"/>
      <c r="J286" s="167"/>
      <c r="K286" s="168"/>
      <c r="L286" s="593"/>
      <c r="M286" s="594"/>
      <c r="N286" s="171"/>
      <c r="O286" s="172"/>
      <c r="P286" s="173"/>
      <c r="Q286" s="174"/>
      <c r="R286" s="174"/>
      <c r="S286" s="174"/>
      <c r="T286" s="174"/>
      <c r="U286" s="175"/>
      <c r="V286" s="173"/>
      <c r="W286" s="176"/>
      <c r="X286" s="175"/>
    </row>
    <row r="287" spans="1:24" ht="16.5" customHeight="1" x14ac:dyDescent="0.15">
      <c r="A287" s="148">
        <v>4</v>
      </c>
      <c r="B287" s="149" t="s">
        <v>3142</v>
      </c>
      <c r="C287" s="150" t="s">
        <v>931</v>
      </c>
      <c r="D287" s="150" t="s">
        <v>32</v>
      </c>
      <c r="E287" s="150">
        <v>31</v>
      </c>
      <c r="F287" s="454" t="s">
        <v>3122</v>
      </c>
      <c r="G287" s="633"/>
      <c r="H287" s="690">
        <v>44309</v>
      </c>
      <c r="I287" s="177"/>
      <c r="J287" s="178"/>
      <c r="K287" s="179"/>
      <c r="L287" s="591">
        <v>30000</v>
      </c>
      <c r="M287" s="592">
        <v>30000</v>
      </c>
      <c r="N287" s="156">
        <v>-30000</v>
      </c>
      <c r="O287" s="157"/>
      <c r="P287" s="158"/>
      <c r="Q287" s="159"/>
      <c r="R287" s="159">
        <v>52</v>
      </c>
      <c r="S287" s="159"/>
      <c r="T287" s="159">
        <v>10400</v>
      </c>
      <c r="U287" s="160"/>
      <c r="V287" s="158">
        <v>40400</v>
      </c>
      <c r="W287" s="161"/>
      <c r="X287" s="160"/>
    </row>
    <row r="288" spans="1:24" ht="16.5" customHeight="1" x14ac:dyDescent="0.15">
      <c r="A288" s="162"/>
      <c r="B288" s="163"/>
      <c r="C288" s="164"/>
      <c r="D288" s="164"/>
      <c r="E288" s="164"/>
      <c r="F288" s="433"/>
      <c r="G288" s="632"/>
      <c r="H288" s="686"/>
      <c r="I288" s="166"/>
      <c r="J288" s="167"/>
      <c r="K288" s="629"/>
      <c r="L288" s="595"/>
      <c r="M288" s="594"/>
      <c r="N288" s="171" t="s">
        <v>3172</v>
      </c>
      <c r="O288" s="172"/>
      <c r="P288" s="173"/>
      <c r="Q288" s="174"/>
      <c r="R288" s="174"/>
      <c r="S288" s="174"/>
      <c r="T288" s="174"/>
      <c r="U288" s="175"/>
      <c r="V288" s="173"/>
      <c r="W288" s="176"/>
      <c r="X288" s="175"/>
    </row>
    <row r="289" spans="1:24" ht="16.5" customHeight="1" x14ac:dyDescent="0.15">
      <c r="A289" s="148"/>
      <c r="B289" s="149"/>
      <c r="C289" s="150" t="s">
        <v>1041</v>
      </c>
      <c r="D289" s="150" t="s">
        <v>935</v>
      </c>
      <c r="E289" s="150">
        <v>12</v>
      </c>
      <c r="F289" s="434" t="s">
        <v>3123</v>
      </c>
      <c r="G289" s="633"/>
      <c r="H289" s="685"/>
      <c r="I289" s="177"/>
      <c r="J289" s="178"/>
      <c r="K289" s="182"/>
      <c r="L289" s="591">
        <v>10000</v>
      </c>
      <c r="M289" s="592"/>
      <c r="N289" s="183"/>
      <c r="O289" s="157"/>
      <c r="P289" s="158"/>
      <c r="Q289" s="159"/>
      <c r="R289" s="159"/>
      <c r="S289" s="159"/>
      <c r="T289" s="159"/>
      <c r="U289" s="160"/>
      <c r="V289" s="158"/>
      <c r="W289" s="161"/>
      <c r="X289" s="160"/>
    </row>
    <row r="290" spans="1:24" ht="16.5" customHeight="1" x14ac:dyDescent="0.15">
      <c r="A290" s="162"/>
      <c r="B290" s="163"/>
      <c r="C290" s="164"/>
      <c r="D290" s="164" t="s">
        <v>938</v>
      </c>
      <c r="E290" s="164"/>
      <c r="F290" s="433"/>
      <c r="G290" s="632"/>
      <c r="H290" s="686"/>
      <c r="I290" s="166"/>
      <c r="J290" s="223"/>
      <c r="K290" s="180"/>
      <c r="L290" s="593"/>
      <c r="M290" s="594"/>
      <c r="N290" s="171"/>
      <c r="O290" s="172"/>
      <c r="P290" s="173"/>
      <c r="Q290" s="174"/>
      <c r="R290" s="174"/>
      <c r="S290" s="174"/>
      <c r="T290" s="174"/>
      <c r="U290" s="175"/>
      <c r="V290" s="173"/>
      <c r="W290" s="176"/>
      <c r="X290" s="175"/>
    </row>
    <row r="291" spans="1:24" ht="16.5" customHeight="1" x14ac:dyDescent="0.15">
      <c r="A291" s="148"/>
      <c r="B291" s="149"/>
      <c r="C291" s="150" t="s">
        <v>931</v>
      </c>
      <c r="D291" s="150" t="s">
        <v>73</v>
      </c>
      <c r="E291" s="150">
        <v>13</v>
      </c>
      <c r="F291" s="434" t="s">
        <v>3143</v>
      </c>
      <c r="G291" s="633"/>
      <c r="H291" s="685"/>
      <c r="I291" s="177"/>
      <c r="J291" s="178"/>
      <c r="K291" s="182"/>
      <c r="L291" s="591">
        <v>10000</v>
      </c>
      <c r="M291" s="592"/>
      <c r="N291" s="156"/>
      <c r="O291" s="157"/>
      <c r="P291" s="158"/>
      <c r="Q291" s="159"/>
      <c r="R291" s="159"/>
      <c r="S291" s="159"/>
      <c r="T291" s="159"/>
      <c r="U291" s="160"/>
      <c r="V291" s="913"/>
      <c r="W291" s="161"/>
      <c r="X291" s="160"/>
    </row>
    <row r="292" spans="1:24" ht="16.5" customHeight="1" x14ac:dyDescent="0.15">
      <c r="A292" s="162"/>
      <c r="B292" s="163"/>
      <c r="C292" s="164"/>
      <c r="D292" s="164"/>
      <c r="E292" s="164"/>
      <c r="F292" s="432" t="s">
        <v>3144</v>
      </c>
      <c r="G292" s="632"/>
      <c r="H292" s="686"/>
      <c r="I292" s="166"/>
      <c r="J292" s="167"/>
      <c r="K292" s="180"/>
      <c r="L292" s="593"/>
      <c r="M292" s="594"/>
      <c r="N292" s="181"/>
      <c r="O292" s="172"/>
      <c r="P292" s="173"/>
      <c r="Q292" s="174"/>
      <c r="R292" s="174"/>
      <c r="S292" s="174"/>
      <c r="T292" s="174"/>
      <c r="U292" s="175"/>
      <c r="V292" s="173"/>
      <c r="W292" s="176"/>
      <c r="X292" s="175"/>
    </row>
    <row r="293" spans="1:24" ht="16.5" customHeight="1" x14ac:dyDescent="0.15">
      <c r="A293" s="148"/>
      <c r="B293" s="149"/>
      <c r="C293" s="150" t="s">
        <v>926</v>
      </c>
      <c r="D293" s="150" t="s">
        <v>73</v>
      </c>
      <c r="E293" s="150">
        <v>14</v>
      </c>
      <c r="F293" s="434" t="s">
        <v>3145</v>
      </c>
      <c r="G293" s="633"/>
      <c r="H293" s="685"/>
      <c r="I293" s="177"/>
      <c r="J293" s="178"/>
      <c r="K293" s="139"/>
      <c r="L293" s="591">
        <v>10000</v>
      </c>
      <c r="M293" s="592"/>
      <c r="N293" s="183"/>
      <c r="O293" s="157"/>
      <c r="P293" s="184"/>
      <c r="Q293" s="136"/>
      <c r="R293" s="159"/>
      <c r="S293" s="159"/>
      <c r="T293" s="159"/>
      <c r="U293" s="160"/>
      <c r="V293" s="158"/>
      <c r="W293" s="161"/>
      <c r="X293" s="160"/>
    </row>
    <row r="294" spans="1:24" ht="16.5" customHeight="1" x14ac:dyDescent="0.15">
      <c r="A294" s="162"/>
      <c r="B294" s="163"/>
      <c r="C294" s="164"/>
      <c r="D294" s="164"/>
      <c r="E294" s="164"/>
      <c r="F294" s="432" t="s">
        <v>3146</v>
      </c>
      <c r="G294" s="634"/>
      <c r="H294" s="687"/>
      <c r="I294" s="166"/>
      <c r="J294" s="167"/>
      <c r="K294" s="168"/>
      <c r="L294" s="593"/>
      <c r="M294" s="596"/>
      <c r="N294" s="171"/>
      <c r="O294" s="172"/>
      <c r="P294" s="173"/>
      <c r="Q294" s="174"/>
      <c r="R294" s="174"/>
      <c r="S294" s="174"/>
      <c r="T294" s="174"/>
      <c r="U294" s="175"/>
      <c r="V294" s="173"/>
      <c r="W294" s="176"/>
      <c r="X294" s="175"/>
    </row>
    <row r="295" spans="1:24" ht="16.5" customHeight="1" x14ac:dyDescent="0.15">
      <c r="A295" s="186"/>
      <c r="B295" s="187"/>
      <c r="C295" s="213" t="s">
        <v>931</v>
      </c>
      <c r="D295" s="213" t="s">
        <v>4</v>
      </c>
      <c r="E295" s="213"/>
      <c r="F295" s="573" t="s">
        <v>3147</v>
      </c>
      <c r="G295" s="633"/>
      <c r="H295" s="685"/>
      <c r="I295" s="188"/>
      <c r="J295" s="138"/>
      <c r="K295" s="189" t="s">
        <v>1924</v>
      </c>
      <c r="L295" s="597"/>
      <c r="M295" s="598"/>
      <c r="N295" s="183"/>
      <c r="O295" s="191"/>
      <c r="P295" s="192"/>
      <c r="Q295" s="193"/>
      <c r="R295" s="194"/>
      <c r="S295" s="194"/>
      <c r="T295" s="194"/>
      <c r="U295" s="195"/>
      <c r="V295" s="196"/>
      <c r="W295" s="197"/>
      <c r="X295" s="195"/>
    </row>
    <row r="296" spans="1:24" ht="16.5" customHeight="1" x14ac:dyDescent="0.15">
      <c r="A296" s="1131"/>
      <c r="B296" s="1132"/>
      <c r="C296" s="1141"/>
      <c r="D296" s="1141"/>
      <c r="E296" s="1141"/>
      <c r="F296" s="1156"/>
      <c r="G296" s="1157"/>
      <c r="H296" s="1134"/>
      <c r="I296" s="994"/>
      <c r="J296" s="1135"/>
      <c r="K296" s="1136"/>
      <c r="L296" s="593"/>
      <c r="M296" s="1028"/>
      <c r="N296" s="1138"/>
      <c r="O296" s="1158"/>
      <c r="P296" s="1139"/>
      <c r="Q296" s="1026"/>
      <c r="R296" s="1026"/>
      <c r="S296" s="1026"/>
      <c r="T296" s="1026"/>
      <c r="U296" s="1140"/>
      <c r="V296" s="1139"/>
      <c r="W296" s="1020"/>
      <c r="X296" s="1140"/>
    </row>
    <row r="297" spans="1:24" ht="16.5" customHeight="1" x14ac:dyDescent="0.15">
      <c r="A297" s="186"/>
      <c r="B297" s="187"/>
      <c r="C297" s="213" t="s">
        <v>931</v>
      </c>
      <c r="D297" s="213" t="s">
        <v>4</v>
      </c>
      <c r="E297" s="213"/>
      <c r="F297" s="574" t="s">
        <v>3148</v>
      </c>
      <c r="G297" s="634"/>
      <c r="H297" s="1257"/>
      <c r="I297" s="991"/>
      <c r="J297" s="154"/>
      <c r="K297" s="1258" t="s">
        <v>1924</v>
      </c>
      <c r="L297" s="597"/>
      <c r="M297" s="598"/>
      <c r="N297" s="183"/>
      <c r="O297" s="191"/>
      <c r="P297" s="196"/>
      <c r="Q297" s="194"/>
      <c r="R297" s="194"/>
      <c r="S297" s="194"/>
      <c r="T297" s="194"/>
      <c r="U297" s="195"/>
      <c r="V297" s="196"/>
      <c r="W297" s="197"/>
      <c r="X297" s="195"/>
    </row>
    <row r="298" spans="1:24" ht="16.5" customHeight="1" x14ac:dyDescent="0.15">
      <c r="A298" s="162"/>
      <c r="B298" s="163"/>
      <c r="C298" s="164"/>
      <c r="D298" s="164"/>
      <c r="E298" s="164"/>
      <c r="F298" s="433"/>
      <c r="G298" s="632"/>
      <c r="H298" s="686"/>
      <c r="I298" s="166"/>
      <c r="J298" s="167"/>
      <c r="K298" s="168"/>
      <c r="L298" s="593"/>
      <c r="M298" s="594"/>
      <c r="N298" s="181"/>
      <c r="O298" s="172"/>
      <c r="P298" s="173"/>
      <c r="Q298" s="174"/>
      <c r="R298" s="174"/>
      <c r="S298" s="174"/>
      <c r="T298" s="174"/>
      <c r="U298" s="175"/>
      <c r="V298" s="173"/>
      <c r="W298" s="176"/>
      <c r="X298" s="175"/>
    </row>
    <row r="299" spans="1:24" ht="16.5" customHeight="1" x14ac:dyDescent="0.15">
      <c r="A299" s="192">
        <v>8</v>
      </c>
      <c r="B299" s="212" t="s">
        <v>3223</v>
      </c>
      <c r="C299" s="213" t="s">
        <v>931</v>
      </c>
      <c r="D299" s="213" t="s">
        <v>956</v>
      </c>
      <c r="E299" s="213">
        <v>32</v>
      </c>
      <c r="F299" s="455" t="s">
        <v>3125</v>
      </c>
      <c r="G299" s="634"/>
      <c r="H299" s="689">
        <v>44505</v>
      </c>
      <c r="I299" s="177"/>
      <c r="J299" s="178"/>
      <c r="K299" s="155"/>
      <c r="L299" s="597">
        <v>50000</v>
      </c>
      <c r="M299" s="598">
        <v>50000</v>
      </c>
      <c r="N299" s="183">
        <v>-50000</v>
      </c>
      <c r="O299" s="191"/>
      <c r="P299" s="196"/>
      <c r="Q299" s="194"/>
      <c r="R299" s="194">
        <v>32</v>
      </c>
      <c r="S299" s="194"/>
      <c r="T299" s="194">
        <v>6400</v>
      </c>
      <c r="U299" s="195"/>
      <c r="V299" s="196">
        <v>56400</v>
      </c>
      <c r="W299" s="197"/>
      <c r="X299" s="195"/>
    </row>
    <row r="300" spans="1:24" ht="16.5" customHeight="1" x14ac:dyDescent="0.15">
      <c r="A300" s="162"/>
      <c r="B300" s="163"/>
      <c r="C300" s="164"/>
      <c r="D300" s="164"/>
      <c r="E300" s="164"/>
      <c r="F300" s="456"/>
      <c r="G300" s="632"/>
      <c r="H300" s="686"/>
      <c r="I300" s="166"/>
      <c r="J300" s="167"/>
      <c r="K300" s="168"/>
      <c r="L300" s="593"/>
      <c r="M300" s="594"/>
      <c r="N300" s="171" t="s">
        <v>3302</v>
      </c>
      <c r="O300" s="191"/>
      <c r="P300" s="173"/>
      <c r="Q300" s="174"/>
      <c r="R300" s="174"/>
      <c r="S300" s="174"/>
      <c r="T300" s="174"/>
      <c r="U300" s="175"/>
      <c r="V300" s="173"/>
      <c r="W300" s="176"/>
      <c r="X300" s="175"/>
    </row>
    <row r="301" spans="1:24" ht="16.5" customHeight="1" x14ac:dyDescent="0.15">
      <c r="A301" s="192">
        <v>7</v>
      </c>
      <c r="B301" s="212" t="s">
        <v>3224</v>
      </c>
      <c r="C301" s="213" t="s">
        <v>931</v>
      </c>
      <c r="D301" s="213" t="s">
        <v>956</v>
      </c>
      <c r="E301" s="213">
        <v>33</v>
      </c>
      <c r="F301" s="455" t="s">
        <v>3126</v>
      </c>
      <c r="G301" s="634"/>
      <c r="H301" s="689">
        <v>44505</v>
      </c>
      <c r="I301" s="177"/>
      <c r="J301" s="178"/>
      <c r="K301" s="155"/>
      <c r="L301" s="597">
        <v>50000</v>
      </c>
      <c r="M301" s="598">
        <v>50000</v>
      </c>
      <c r="N301" s="214">
        <v>-50000</v>
      </c>
      <c r="O301" s="215"/>
      <c r="P301" s="216"/>
      <c r="Q301" s="194"/>
      <c r="R301" s="194">
        <v>16</v>
      </c>
      <c r="S301" s="194"/>
      <c r="T301" s="194">
        <v>3200</v>
      </c>
      <c r="U301" s="195"/>
      <c r="V301" s="196">
        <v>53200</v>
      </c>
      <c r="W301" s="197"/>
      <c r="X301" s="195"/>
    </row>
    <row r="302" spans="1:24" ht="16.5" customHeight="1" x14ac:dyDescent="0.15">
      <c r="A302" s="162"/>
      <c r="B302" s="163"/>
      <c r="C302" s="164"/>
      <c r="D302" s="164"/>
      <c r="E302" s="164"/>
      <c r="F302" s="433"/>
      <c r="G302" s="632"/>
      <c r="H302" s="686"/>
      <c r="I302" s="166"/>
      <c r="J302" s="167"/>
      <c r="K302" s="168"/>
      <c r="L302" s="593"/>
      <c r="M302" s="594"/>
      <c r="N302" s="171" t="s">
        <v>3302</v>
      </c>
      <c r="O302" s="218"/>
      <c r="P302" s="169"/>
      <c r="Q302" s="174"/>
      <c r="R302" s="174"/>
      <c r="S302" s="170"/>
      <c r="T302" s="174"/>
      <c r="U302" s="175"/>
      <c r="V302" s="173"/>
      <c r="W302" s="176"/>
      <c r="X302" s="175"/>
    </row>
    <row r="303" spans="1:24" ht="16.5" customHeight="1" x14ac:dyDescent="0.15">
      <c r="A303" s="148"/>
      <c r="B303" s="149"/>
      <c r="C303" s="150" t="s">
        <v>949</v>
      </c>
      <c r="D303" s="150" t="s">
        <v>73</v>
      </c>
      <c r="E303" s="150">
        <v>15</v>
      </c>
      <c r="F303" s="434" t="s">
        <v>3124</v>
      </c>
      <c r="G303" s="633"/>
      <c r="H303" s="690"/>
      <c r="I303" s="132"/>
      <c r="J303" s="133"/>
      <c r="K303" s="179"/>
      <c r="L303" s="591">
        <v>30000</v>
      </c>
      <c r="M303" s="592"/>
      <c r="N303" s="156"/>
      <c r="O303" s="268"/>
      <c r="P303" s="196"/>
      <c r="Q303" s="194"/>
      <c r="R303" s="194"/>
      <c r="S303" s="194"/>
      <c r="T303" s="194"/>
      <c r="U303" s="195"/>
      <c r="V303" s="196"/>
      <c r="W303" s="197"/>
      <c r="X303" s="195"/>
    </row>
    <row r="304" spans="1:24" ht="16.5" customHeight="1" x14ac:dyDescent="0.15">
      <c r="A304" s="162"/>
      <c r="B304" s="163"/>
      <c r="C304" s="164"/>
      <c r="D304" s="164"/>
      <c r="E304" s="164"/>
      <c r="F304" s="433"/>
      <c r="G304" s="632"/>
      <c r="H304" s="686"/>
      <c r="I304" s="166"/>
      <c r="J304" s="167"/>
      <c r="K304" s="168"/>
      <c r="L304" s="593"/>
      <c r="M304" s="594"/>
      <c r="N304" s="181"/>
      <c r="O304" s="172"/>
      <c r="P304" s="173"/>
      <c r="Q304" s="174"/>
      <c r="R304" s="174"/>
      <c r="S304" s="174"/>
      <c r="T304" s="174"/>
      <c r="U304" s="175"/>
      <c r="V304" s="173"/>
      <c r="W304" s="176"/>
      <c r="X304" s="175"/>
    </row>
    <row r="305" spans="1:24" ht="16.5" customHeight="1" x14ac:dyDescent="0.15">
      <c r="A305" s="148"/>
      <c r="B305" s="149"/>
      <c r="C305" s="213" t="s">
        <v>926</v>
      </c>
      <c r="D305" s="150" t="s">
        <v>73</v>
      </c>
      <c r="E305" s="150">
        <v>17</v>
      </c>
      <c r="F305" s="434" t="s">
        <v>3283</v>
      </c>
      <c r="G305" s="633"/>
      <c r="H305" s="685"/>
      <c r="I305" s="153"/>
      <c r="J305" s="154"/>
      <c r="K305" s="155"/>
      <c r="L305" s="591">
        <v>10000</v>
      </c>
      <c r="M305" s="592"/>
      <c r="N305" s="156"/>
      <c r="O305" s="191"/>
      <c r="P305" s="158"/>
      <c r="Q305" s="159"/>
      <c r="R305" s="159"/>
      <c r="S305" s="159"/>
      <c r="T305" s="159"/>
      <c r="U305" s="160"/>
      <c r="V305" s="856"/>
      <c r="W305" s="161"/>
      <c r="X305" s="160"/>
    </row>
    <row r="306" spans="1:24" ht="16.5" customHeight="1" x14ac:dyDescent="0.15">
      <c r="A306" s="162"/>
      <c r="B306" s="163"/>
      <c r="C306" s="164"/>
      <c r="D306" s="164"/>
      <c r="E306" s="164"/>
      <c r="F306" s="432"/>
      <c r="G306" s="632"/>
      <c r="H306" s="686"/>
      <c r="I306" s="166"/>
      <c r="J306" s="167"/>
      <c r="K306" s="168"/>
      <c r="L306" s="593"/>
      <c r="M306" s="594"/>
      <c r="N306" s="181"/>
      <c r="O306" s="172"/>
      <c r="P306" s="173"/>
      <c r="Q306" s="174"/>
      <c r="R306" s="174"/>
      <c r="S306" s="174"/>
      <c r="T306" s="174"/>
      <c r="U306" s="175"/>
      <c r="V306" s="173"/>
      <c r="W306" s="176"/>
      <c r="X306" s="175"/>
    </row>
    <row r="307" spans="1:24" ht="16.5" customHeight="1" x14ac:dyDescent="0.15">
      <c r="A307" s="148"/>
      <c r="B307" s="149"/>
      <c r="C307" s="150" t="s">
        <v>931</v>
      </c>
      <c r="D307" s="150" t="s">
        <v>73</v>
      </c>
      <c r="E307" s="150">
        <v>16</v>
      </c>
      <c r="F307" s="434" t="s">
        <v>3127</v>
      </c>
      <c r="G307" s="633"/>
      <c r="H307" s="690"/>
      <c r="I307" s="177"/>
      <c r="J307" s="178"/>
      <c r="K307" s="179"/>
      <c r="L307" s="591">
        <v>10000</v>
      </c>
      <c r="M307" s="592"/>
      <c r="N307" s="156"/>
      <c r="O307" s="215"/>
      <c r="P307" s="158"/>
      <c r="Q307" s="159"/>
      <c r="R307" s="159"/>
      <c r="S307" s="159"/>
      <c r="T307" s="159"/>
      <c r="U307" s="160"/>
      <c r="V307" s="158"/>
      <c r="W307" s="161"/>
      <c r="X307" s="160"/>
    </row>
    <row r="308" spans="1:24" ht="16.5" customHeight="1" x14ac:dyDescent="0.15">
      <c r="A308" s="220"/>
      <c r="B308" s="212"/>
      <c r="C308" s="213"/>
      <c r="D308" s="213"/>
      <c r="E308" s="213"/>
      <c r="F308" s="951"/>
      <c r="G308" s="634"/>
      <c r="H308" s="687"/>
      <c r="I308" s="221"/>
      <c r="J308" s="227"/>
      <c r="K308" s="222"/>
      <c r="L308" s="597"/>
      <c r="M308" s="598"/>
      <c r="N308" s="183"/>
      <c r="O308" s="191"/>
      <c r="P308" s="196"/>
      <c r="Q308" s="194"/>
      <c r="R308" s="194"/>
      <c r="S308" s="194"/>
      <c r="T308" s="194"/>
      <c r="U308" s="195"/>
      <c r="V308" s="196"/>
      <c r="W308" s="197"/>
      <c r="X308" s="195"/>
    </row>
    <row r="309" spans="1:24" ht="16.5" customHeight="1" x14ac:dyDescent="0.15">
      <c r="A309" s="148"/>
      <c r="B309" s="149"/>
      <c r="C309" s="150" t="s">
        <v>931</v>
      </c>
      <c r="D309" s="150" t="s">
        <v>28</v>
      </c>
      <c r="E309" s="150">
        <v>51</v>
      </c>
      <c r="F309" s="572" t="s">
        <v>3128</v>
      </c>
      <c r="G309" s="633"/>
      <c r="H309" s="690"/>
      <c r="I309" s="177"/>
      <c r="J309" s="178"/>
      <c r="K309" s="179"/>
      <c r="L309" s="591">
        <v>50000</v>
      </c>
      <c r="M309" s="592"/>
      <c r="N309" s="156"/>
      <c r="O309" s="157"/>
      <c r="P309" s="158"/>
      <c r="Q309" s="159"/>
      <c r="R309" s="159"/>
      <c r="S309" s="159"/>
      <c r="T309" s="159"/>
      <c r="U309" s="160"/>
      <c r="V309" s="158"/>
      <c r="W309" s="161"/>
      <c r="X309" s="160"/>
    </row>
    <row r="310" spans="1:24" ht="16.5" customHeight="1" x14ac:dyDescent="0.15">
      <c r="A310" s="162"/>
      <c r="B310" s="163"/>
      <c r="C310" s="164"/>
      <c r="D310" s="164"/>
      <c r="E310" s="164"/>
      <c r="F310" s="433"/>
      <c r="G310" s="632"/>
      <c r="H310" s="686"/>
      <c r="I310" s="166"/>
      <c r="J310" s="167"/>
      <c r="K310" s="168"/>
      <c r="L310" s="593"/>
      <c r="M310" s="594"/>
      <c r="N310" s="171"/>
      <c r="O310" s="172"/>
      <c r="P310" s="173"/>
      <c r="Q310" s="174"/>
      <c r="R310" s="174"/>
      <c r="S310" s="174"/>
      <c r="T310" s="174"/>
      <c r="U310" s="175"/>
      <c r="V310" s="173"/>
      <c r="W310" s="176"/>
      <c r="X310" s="175"/>
    </row>
    <row r="311" spans="1:24" ht="16.5" customHeight="1" x14ac:dyDescent="0.15">
      <c r="A311" s="148"/>
      <c r="B311" s="149"/>
      <c r="C311" s="150" t="s">
        <v>926</v>
      </c>
      <c r="D311" s="150" t="s">
        <v>64</v>
      </c>
      <c r="E311" s="150">
        <v>34</v>
      </c>
      <c r="F311" s="454" t="s">
        <v>3129</v>
      </c>
      <c r="G311" s="633"/>
      <c r="H311" s="685"/>
      <c r="I311" s="177"/>
      <c r="J311" s="178"/>
      <c r="K311" s="179"/>
      <c r="L311" s="591">
        <v>50000</v>
      </c>
      <c r="M311" s="592"/>
      <c r="N311" s="183"/>
      <c r="O311" s="157"/>
      <c r="P311" s="158"/>
      <c r="Q311" s="159"/>
      <c r="R311" s="159"/>
      <c r="S311" s="159"/>
      <c r="T311" s="159"/>
      <c r="U311" s="160"/>
      <c r="V311" s="158"/>
      <c r="W311" s="161"/>
      <c r="X311" s="160"/>
    </row>
    <row r="312" spans="1:24" ht="16.5" customHeight="1" x14ac:dyDescent="0.15">
      <c r="A312" s="162"/>
      <c r="B312" s="163"/>
      <c r="C312" s="164"/>
      <c r="D312" s="164"/>
      <c r="E312" s="164"/>
      <c r="F312" s="433"/>
      <c r="G312" s="632"/>
      <c r="H312" s="686"/>
      <c r="I312" s="166"/>
      <c r="J312" s="167"/>
      <c r="K312" s="168"/>
      <c r="L312" s="593"/>
      <c r="M312" s="594"/>
      <c r="N312" s="181"/>
      <c r="O312" s="172"/>
      <c r="P312" s="173"/>
      <c r="Q312" s="174"/>
      <c r="R312" s="174"/>
      <c r="S312" s="174"/>
      <c r="T312" s="174"/>
      <c r="U312" s="175"/>
      <c r="V312" s="173"/>
      <c r="W312" s="176"/>
      <c r="X312" s="175"/>
    </row>
    <row r="313" spans="1:24" ht="16.5" customHeight="1" x14ac:dyDescent="0.15">
      <c r="A313" s="148"/>
      <c r="B313" s="149"/>
      <c r="C313" s="150" t="s">
        <v>940</v>
      </c>
      <c r="D313" s="150" t="s">
        <v>64</v>
      </c>
      <c r="E313" s="150">
        <v>19</v>
      </c>
      <c r="F313" s="434" t="s">
        <v>3149</v>
      </c>
      <c r="G313" s="633"/>
      <c r="H313" s="685"/>
      <c r="I313" s="177"/>
      <c r="J313" s="178"/>
      <c r="K313" s="336"/>
      <c r="L313" s="591">
        <v>30000</v>
      </c>
      <c r="M313" s="592"/>
      <c r="N313" s="156"/>
      <c r="O313" s="157"/>
      <c r="P313" s="158"/>
      <c r="Q313" s="159"/>
      <c r="R313" s="159"/>
      <c r="S313" s="159"/>
      <c r="T313" s="159"/>
      <c r="U313" s="160"/>
      <c r="V313" s="158"/>
      <c r="W313" s="161"/>
      <c r="X313" s="160"/>
    </row>
    <row r="314" spans="1:24" ht="16.5" customHeight="1" x14ac:dyDescent="0.15">
      <c r="A314" s="192"/>
      <c r="B314" s="212"/>
      <c r="C314" s="213"/>
      <c r="D314" s="213"/>
      <c r="E314" s="213"/>
      <c r="F314" s="431" t="s">
        <v>3150</v>
      </c>
      <c r="G314" s="634"/>
      <c r="H314" s="687"/>
      <c r="I314" s="221"/>
      <c r="J314" s="227"/>
      <c r="K314" s="337"/>
      <c r="L314" s="597"/>
      <c r="M314" s="598"/>
      <c r="N314" s="183"/>
      <c r="O314" s="191"/>
      <c r="P314" s="196"/>
      <c r="Q314" s="194"/>
      <c r="R314" s="194"/>
      <c r="S314" s="194"/>
      <c r="T314" s="194"/>
      <c r="U314" s="195"/>
      <c r="V314" s="196"/>
      <c r="W314" s="197"/>
      <c r="X314" s="195"/>
    </row>
    <row r="315" spans="1:24" ht="16.5" customHeight="1" x14ac:dyDescent="0.15">
      <c r="A315" s="162"/>
      <c r="B315" s="163"/>
      <c r="C315" s="164"/>
      <c r="D315" s="164"/>
      <c r="E315" s="164"/>
      <c r="F315" s="432" t="s">
        <v>3151</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15">
      <c r="A316" s="148"/>
      <c r="B316" s="149"/>
      <c r="C316" s="150" t="s">
        <v>989</v>
      </c>
      <c r="D316" s="150" t="s">
        <v>73</v>
      </c>
      <c r="E316" s="150">
        <v>25</v>
      </c>
      <c r="F316" s="434" t="s">
        <v>3152</v>
      </c>
      <c r="G316" s="633"/>
      <c r="H316" s="685"/>
      <c r="I316" s="177"/>
      <c r="J316" s="178"/>
      <c r="K316" s="179"/>
      <c r="L316" s="591">
        <v>30000</v>
      </c>
      <c r="M316" s="592"/>
      <c r="N316" s="183"/>
      <c r="O316" s="157"/>
      <c r="P316" s="158"/>
      <c r="Q316" s="159"/>
      <c r="R316" s="159"/>
      <c r="S316" s="159"/>
      <c r="T316" s="159"/>
      <c r="U316" s="160"/>
      <c r="V316" s="158"/>
      <c r="W316" s="161"/>
      <c r="X316" s="160"/>
    </row>
    <row r="317" spans="1:24" ht="16.5" customHeight="1" x14ac:dyDescent="0.15">
      <c r="A317" s="162"/>
      <c r="B317" s="163"/>
      <c r="C317" s="164"/>
      <c r="D317" s="164"/>
      <c r="E317" s="164"/>
      <c r="F317" s="432" t="s">
        <v>2667</v>
      </c>
      <c r="G317" s="632"/>
      <c r="H317" s="686"/>
      <c r="I317" s="166"/>
      <c r="J317" s="167"/>
      <c r="K317" s="224"/>
      <c r="L317" s="593"/>
      <c r="M317" s="594"/>
      <c r="N317" s="181"/>
      <c r="O317" s="172"/>
      <c r="P317" s="173"/>
      <c r="Q317" s="174"/>
      <c r="R317" s="174"/>
      <c r="S317" s="174"/>
      <c r="T317" s="174"/>
      <c r="U317" s="175"/>
      <c r="V317" s="173"/>
      <c r="W317" s="176"/>
      <c r="X317" s="175"/>
    </row>
    <row r="318" spans="1:24" ht="16.5" customHeight="1" x14ac:dyDescent="0.15">
      <c r="A318" s="148">
        <v>7</v>
      </c>
      <c r="B318" s="149" t="s">
        <v>3205</v>
      </c>
      <c r="C318" s="150" t="s">
        <v>931</v>
      </c>
      <c r="D318" s="150" t="s">
        <v>89</v>
      </c>
      <c r="E318" s="150">
        <v>35</v>
      </c>
      <c r="F318" s="454" t="s">
        <v>3130</v>
      </c>
      <c r="G318" s="633"/>
      <c r="H318" s="685">
        <v>44398</v>
      </c>
      <c r="I318" s="177"/>
      <c r="J318" s="178"/>
      <c r="K318" s="182"/>
      <c r="L318" s="591">
        <v>10000</v>
      </c>
      <c r="M318" s="592">
        <v>10000</v>
      </c>
      <c r="N318" s="183">
        <v>-10000</v>
      </c>
      <c r="O318" s="157"/>
      <c r="P318" s="158"/>
      <c r="Q318" s="159"/>
      <c r="R318" s="159">
        <v>10</v>
      </c>
      <c r="S318" s="159"/>
      <c r="T318" s="159">
        <v>2000</v>
      </c>
      <c r="U318" s="160"/>
      <c r="V318" s="158">
        <v>12000</v>
      </c>
      <c r="W318" s="161"/>
      <c r="X318" s="160"/>
    </row>
    <row r="319" spans="1:24" ht="16.5" customHeight="1" x14ac:dyDescent="0.15">
      <c r="A319" s="192"/>
      <c r="B319" s="212"/>
      <c r="C319" s="213"/>
      <c r="D319" s="213"/>
      <c r="E319" s="213"/>
      <c r="F319" s="439"/>
      <c r="G319" s="634"/>
      <c r="H319" s="687"/>
      <c r="I319" s="166"/>
      <c r="J319" s="167"/>
      <c r="K319" s="180"/>
      <c r="L319" s="597"/>
      <c r="M319" s="598"/>
      <c r="N319" s="171" t="s">
        <v>3302</v>
      </c>
      <c r="O319" s="191"/>
      <c r="P319" s="196"/>
      <c r="Q319" s="194"/>
      <c r="R319" s="194"/>
      <c r="S319" s="194"/>
      <c r="T319" s="194"/>
      <c r="U319" s="195"/>
      <c r="V319" s="196"/>
      <c r="W319" s="197"/>
      <c r="X319" s="195"/>
    </row>
    <row r="320" spans="1:24" ht="16.5" customHeight="1" x14ac:dyDescent="0.15">
      <c r="A320" s="148">
        <v>8</v>
      </c>
      <c r="B320" s="149">
        <v>1</v>
      </c>
      <c r="C320" s="150" t="s">
        <v>926</v>
      </c>
      <c r="D320" s="150" t="s">
        <v>73</v>
      </c>
      <c r="E320" s="150">
        <v>21</v>
      </c>
      <c r="F320" s="434" t="s">
        <v>3131</v>
      </c>
      <c r="G320" s="633"/>
      <c r="H320" s="685">
        <v>44925</v>
      </c>
      <c r="I320" s="177"/>
      <c r="J320" s="178"/>
      <c r="K320" s="179"/>
      <c r="L320" s="591">
        <v>10000</v>
      </c>
      <c r="M320" s="592">
        <v>10000</v>
      </c>
      <c r="N320" s="156">
        <v>-10000</v>
      </c>
      <c r="O320" s="157"/>
      <c r="P320" s="158"/>
      <c r="Q320" s="159"/>
      <c r="R320" s="159"/>
      <c r="S320" s="159"/>
      <c r="T320" s="1165">
        <v>36000</v>
      </c>
      <c r="U320" s="160"/>
      <c r="V320" s="158">
        <v>46000</v>
      </c>
      <c r="W320" s="161"/>
      <c r="X320" s="160"/>
    </row>
    <row r="321" spans="1:24" ht="16.5" customHeight="1" x14ac:dyDescent="0.15">
      <c r="A321" s="162"/>
      <c r="B321" s="163"/>
      <c r="C321" s="164"/>
      <c r="D321" s="164"/>
      <c r="E321" s="164"/>
      <c r="F321" s="433"/>
      <c r="G321" s="632"/>
      <c r="H321" s="686">
        <v>44936</v>
      </c>
      <c r="I321" s="166"/>
      <c r="J321" s="167"/>
      <c r="K321" s="168"/>
      <c r="L321" s="593"/>
      <c r="M321" s="594"/>
      <c r="N321" s="181" t="s">
        <v>3436</v>
      </c>
      <c r="O321" s="172"/>
      <c r="P321" s="173"/>
      <c r="Q321" s="174"/>
      <c r="R321" s="174"/>
      <c r="S321" s="174"/>
      <c r="T321" s="174"/>
      <c r="U321" s="175"/>
      <c r="V321" s="173"/>
      <c r="W321" s="176"/>
      <c r="X321" s="175"/>
    </row>
    <row r="322" spans="1:24" ht="16.5" customHeight="1" x14ac:dyDescent="0.15">
      <c r="A322" s="148">
        <v>8</v>
      </c>
      <c r="B322" s="149"/>
      <c r="C322" s="150" t="s">
        <v>989</v>
      </c>
      <c r="D322" s="150" t="s">
        <v>32</v>
      </c>
      <c r="E322" s="150">
        <v>36</v>
      </c>
      <c r="F322" s="454" t="s">
        <v>3132</v>
      </c>
      <c r="G322" s="633"/>
      <c r="H322" s="685"/>
      <c r="I322" s="177"/>
      <c r="J322" s="178"/>
      <c r="K322" s="179"/>
      <c r="L322" s="591">
        <v>50000</v>
      </c>
      <c r="M322" s="592"/>
      <c r="N322" s="156"/>
      <c r="O322" s="157"/>
      <c r="P322" s="158"/>
      <c r="Q322" s="159"/>
      <c r="R322" s="159"/>
      <c r="S322" s="159"/>
      <c r="T322" s="159"/>
      <c r="U322" s="160"/>
      <c r="V322" s="158"/>
      <c r="W322" s="161"/>
      <c r="X322" s="160"/>
    </row>
    <row r="323" spans="1:24" ht="16.5" customHeight="1" x14ac:dyDescent="0.15">
      <c r="A323" s="192"/>
      <c r="B323" s="212"/>
      <c r="C323" s="213"/>
      <c r="D323" s="213"/>
      <c r="E323" s="213"/>
      <c r="F323" s="439"/>
      <c r="G323" s="634"/>
      <c r="H323" s="687"/>
      <c r="I323" s="166"/>
      <c r="J323" s="223"/>
      <c r="K323" s="168"/>
      <c r="L323" s="597"/>
      <c r="M323" s="598"/>
      <c r="N323" s="171"/>
      <c r="O323" s="191"/>
      <c r="P323" s="196"/>
      <c r="Q323" s="194"/>
      <c r="R323" s="194"/>
      <c r="S323" s="194"/>
      <c r="T323" s="194"/>
      <c r="U323" s="195"/>
      <c r="V323" s="196"/>
      <c r="W323" s="197"/>
      <c r="X323" s="195"/>
    </row>
    <row r="324" spans="1:24" ht="16.5" customHeight="1" x14ac:dyDescent="0.15">
      <c r="A324" s="148">
        <v>9</v>
      </c>
      <c r="B324" s="149"/>
      <c r="C324" s="150" t="s">
        <v>931</v>
      </c>
      <c r="D324" s="150" t="s">
        <v>73</v>
      </c>
      <c r="E324" s="150">
        <v>20</v>
      </c>
      <c r="F324" s="434" t="s">
        <v>3153</v>
      </c>
      <c r="G324" s="633"/>
      <c r="H324" s="685"/>
      <c r="I324" s="177"/>
      <c r="J324" s="178"/>
      <c r="K324" s="336"/>
      <c r="L324" s="591">
        <v>30000</v>
      </c>
      <c r="M324" s="592"/>
      <c r="N324" s="156"/>
      <c r="O324" s="157"/>
      <c r="P324" s="158"/>
      <c r="Q324" s="159"/>
      <c r="R324" s="159"/>
      <c r="S324" s="159"/>
      <c r="T324" s="159"/>
      <c r="U324" s="160"/>
      <c r="V324" s="158"/>
      <c r="W324" s="161"/>
      <c r="X324" s="160"/>
    </row>
    <row r="325" spans="1:24" ht="16.5" customHeight="1" x14ac:dyDescent="0.15">
      <c r="A325" s="192"/>
      <c r="B325" s="212"/>
      <c r="C325" s="213"/>
      <c r="D325" s="213"/>
      <c r="E325" s="213"/>
      <c r="F325" s="431" t="s">
        <v>3154</v>
      </c>
      <c r="G325" s="634"/>
      <c r="H325" s="687"/>
      <c r="I325" s="166"/>
      <c r="J325" s="167"/>
      <c r="K325" s="222"/>
      <c r="L325" s="597"/>
      <c r="M325" s="598"/>
      <c r="N325" s="181"/>
      <c r="O325" s="191"/>
      <c r="P325" s="196"/>
      <c r="Q325" s="194"/>
      <c r="R325" s="194"/>
      <c r="S325" s="194"/>
      <c r="T325" s="194"/>
      <c r="U325" s="195"/>
      <c r="V325" s="196"/>
      <c r="W325" s="197"/>
      <c r="X325" s="195"/>
    </row>
    <row r="326" spans="1:24" ht="16.5" customHeight="1" x14ac:dyDescent="0.15">
      <c r="A326" s="148">
        <v>11</v>
      </c>
      <c r="B326" s="149">
        <v>23</v>
      </c>
      <c r="C326" s="150" t="s">
        <v>931</v>
      </c>
      <c r="D326" s="150" t="s">
        <v>32</v>
      </c>
      <c r="E326" s="150">
        <v>37</v>
      </c>
      <c r="F326" s="454" t="s">
        <v>3134</v>
      </c>
      <c r="G326" s="633"/>
      <c r="H326" s="685">
        <v>44637</v>
      </c>
      <c r="I326" s="177"/>
      <c r="J326" s="178"/>
      <c r="K326" s="179"/>
      <c r="L326" s="591">
        <v>10000</v>
      </c>
      <c r="M326" s="592">
        <v>10000</v>
      </c>
      <c r="N326" s="156">
        <v>-10000</v>
      </c>
      <c r="O326" s="157"/>
      <c r="P326" s="158"/>
      <c r="Q326" s="159"/>
      <c r="R326" s="159">
        <v>32</v>
      </c>
      <c r="S326" s="159"/>
      <c r="T326" s="159">
        <v>6400</v>
      </c>
      <c r="U326" s="160"/>
      <c r="V326" s="158">
        <v>26400</v>
      </c>
      <c r="W326" s="161"/>
      <c r="X326" s="160"/>
    </row>
    <row r="327" spans="1:24" ht="16.5" customHeight="1" x14ac:dyDescent="0.15">
      <c r="A327" s="162"/>
      <c r="B327" s="163"/>
      <c r="C327" s="164"/>
      <c r="D327" s="164" t="s">
        <v>1008</v>
      </c>
      <c r="E327" s="164"/>
      <c r="F327" s="456"/>
      <c r="G327" s="632"/>
      <c r="H327" s="686"/>
      <c r="I327" s="166"/>
      <c r="J327" s="167"/>
      <c r="K327" s="168"/>
      <c r="L327" s="593"/>
      <c r="M327" s="594"/>
      <c r="N327" s="181" t="s">
        <v>3352</v>
      </c>
      <c r="O327" s="172"/>
      <c r="P327" s="173"/>
      <c r="Q327" s="174"/>
      <c r="R327" s="174"/>
      <c r="S327" s="174"/>
      <c r="T327" s="174"/>
      <c r="U327" s="175"/>
      <c r="V327" s="173"/>
      <c r="W327" s="176"/>
      <c r="X327" s="175"/>
    </row>
    <row r="328" spans="1:24" ht="16.5" customHeight="1" x14ac:dyDescent="0.15">
      <c r="A328" s="225">
        <v>10</v>
      </c>
      <c r="B328" s="226"/>
      <c r="C328" s="150"/>
      <c r="D328" s="150"/>
      <c r="E328" s="150"/>
      <c r="F328" s="573" t="s">
        <v>3155</v>
      </c>
      <c r="G328" s="633"/>
      <c r="H328" s="692"/>
      <c r="I328" s="137"/>
      <c r="J328" s="138"/>
      <c r="K328" s="189" t="s">
        <v>1924</v>
      </c>
      <c r="L328" s="591"/>
      <c r="M328" s="592"/>
      <c r="N328" s="156"/>
      <c r="O328" s="157"/>
      <c r="P328" s="158"/>
      <c r="Q328" s="159"/>
      <c r="R328" s="159"/>
      <c r="S328" s="159"/>
      <c r="T328" s="159"/>
      <c r="U328" s="160"/>
      <c r="V328" s="158"/>
      <c r="W328" s="161"/>
      <c r="X328" s="160"/>
    </row>
    <row r="329" spans="1:24" ht="16.5" customHeight="1" x14ac:dyDescent="0.15">
      <c r="A329" s="162"/>
      <c r="B329" s="163"/>
      <c r="C329" s="164"/>
      <c r="D329" s="164"/>
      <c r="E329" s="164"/>
      <c r="F329" s="433"/>
      <c r="G329" s="632"/>
      <c r="H329" s="686"/>
      <c r="I329" s="166"/>
      <c r="J329" s="167"/>
      <c r="K329" s="168"/>
      <c r="L329" s="597"/>
      <c r="M329" s="598"/>
      <c r="N329" s="181"/>
      <c r="O329" s="191"/>
      <c r="P329" s="196"/>
      <c r="Q329" s="194"/>
      <c r="R329" s="194"/>
      <c r="S329" s="194"/>
      <c r="T329" s="194"/>
      <c r="U329" s="195"/>
      <c r="V329" s="196"/>
      <c r="W329" s="197"/>
      <c r="X329" s="195"/>
    </row>
    <row r="330" spans="1:24" ht="16.5" customHeight="1" x14ac:dyDescent="0.15">
      <c r="A330" s="148">
        <v>10</v>
      </c>
      <c r="B330" s="149"/>
      <c r="C330" s="150" t="s">
        <v>997</v>
      </c>
      <c r="D330" s="150" t="s">
        <v>73</v>
      </c>
      <c r="E330" s="150">
        <v>22</v>
      </c>
      <c r="F330" s="434" t="s">
        <v>3133</v>
      </c>
      <c r="G330" s="633"/>
      <c r="H330" s="685"/>
      <c r="I330" s="177"/>
      <c r="J330" s="178"/>
      <c r="K330" s="155"/>
      <c r="L330" s="591">
        <v>30000</v>
      </c>
      <c r="M330" s="592"/>
      <c r="N330" s="156"/>
      <c r="O330" s="157"/>
      <c r="P330" s="158"/>
      <c r="Q330" s="159"/>
      <c r="R330" s="159"/>
      <c r="S330" s="159"/>
      <c r="T330" s="159"/>
      <c r="U330" s="160"/>
      <c r="V330" s="158"/>
      <c r="W330" s="161"/>
      <c r="X330" s="160"/>
    </row>
    <row r="331" spans="1:24" ht="16.5" customHeight="1" x14ac:dyDescent="0.15">
      <c r="A331" s="162"/>
      <c r="B331" s="163"/>
      <c r="C331" s="164"/>
      <c r="D331" s="164"/>
      <c r="E331" s="164"/>
      <c r="F331" s="433"/>
      <c r="G331" s="632"/>
      <c r="H331" s="686"/>
      <c r="I331" s="166"/>
      <c r="J331" s="167"/>
      <c r="K331" s="168"/>
      <c r="L331" s="593"/>
      <c r="M331" s="594"/>
      <c r="N331" s="181"/>
      <c r="O331" s="172"/>
      <c r="P331" s="173"/>
      <c r="Q331" s="174"/>
      <c r="R331" s="174"/>
      <c r="S331" s="174"/>
      <c r="T331" s="174"/>
      <c r="U331" s="175"/>
      <c r="V331" s="173"/>
      <c r="W331" s="176"/>
      <c r="X331" s="175"/>
    </row>
    <row r="332" spans="1:24" ht="16.5" customHeight="1" x14ac:dyDescent="0.15">
      <c r="A332" s="148">
        <v>12</v>
      </c>
      <c r="B332" s="149" t="s">
        <v>3238</v>
      </c>
      <c r="C332" s="150" t="s">
        <v>931</v>
      </c>
      <c r="D332" s="150" t="s">
        <v>89</v>
      </c>
      <c r="E332" s="150">
        <v>39</v>
      </c>
      <c r="F332" s="454" t="s">
        <v>3136</v>
      </c>
      <c r="G332" s="633"/>
      <c r="H332" s="685">
        <v>44540</v>
      </c>
      <c r="I332" s="177"/>
      <c r="J332" s="178"/>
      <c r="K332" s="179"/>
      <c r="L332" s="591">
        <v>50000</v>
      </c>
      <c r="M332" s="592">
        <v>50000</v>
      </c>
      <c r="N332" s="156">
        <v>-50000</v>
      </c>
      <c r="O332" s="157"/>
      <c r="P332" s="158"/>
      <c r="Q332" s="159"/>
      <c r="R332" s="159">
        <v>20</v>
      </c>
      <c r="S332" s="159"/>
      <c r="T332" s="159">
        <v>4000</v>
      </c>
      <c r="U332" s="160"/>
      <c r="V332" s="158">
        <v>54000</v>
      </c>
      <c r="W332" s="161"/>
      <c r="X332" s="160"/>
    </row>
    <row r="333" spans="1:24" ht="16.5" customHeight="1" x14ac:dyDescent="0.15">
      <c r="A333" s="162"/>
      <c r="B333" s="163"/>
      <c r="C333" s="164"/>
      <c r="D333" s="164"/>
      <c r="E333" s="164"/>
      <c r="F333" s="433"/>
      <c r="G333" s="632"/>
      <c r="H333" s="686"/>
      <c r="I333" s="166"/>
      <c r="J333" s="167"/>
      <c r="K333" s="168"/>
      <c r="L333" s="593"/>
      <c r="M333" s="594"/>
      <c r="N333" s="181" t="s">
        <v>3302</v>
      </c>
      <c r="O333" s="172"/>
      <c r="P333" s="173"/>
      <c r="Q333" s="174"/>
      <c r="R333" s="174"/>
      <c r="S333" s="174"/>
      <c r="T333" s="174"/>
      <c r="U333" s="175"/>
      <c r="V333" s="173"/>
      <c r="W333" s="176"/>
      <c r="X333" s="175"/>
    </row>
    <row r="334" spans="1:24" ht="16.5" customHeight="1" x14ac:dyDescent="0.15">
      <c r="A334" s="148">
        <v>11</v>
      </c>
      <c r="B334" s="149"/>
      <c r="C334" s="150" t="s">
        <v>989</v>
      </c>
      <c r="D334" s="150" t="s">
        <v>32</v>
      </c>
      <c r="E334" s="150">
        <v>38</v>
      </c>
      <c r="F334" s="454" t="s">
        <v>3135</v>
      </c>
      <c r="G334" s="633"/>
      <c r="H334" s="685"/>
      <c r="I334" s="177"/>
      <c r="J334" s="227"/>
      <c r="K334" s="222"/>
      <c r="L334" s="591">
        <v>50000</v>
      </c>
      <c r="M334" s="592"/>
      <c r="N334" s="156"/>
      <c r="O334" s="157"/>
      <c r="P334" s="158"/>
      <c r="Q334" s="159"/>
      <c r="R334" s="159"/>
      <c r="S334" s="159"/>
      <c r="T334" s="159"/>
      <c r="U334" s="160"/>
      <c r="V334" s="158"/>
      <c r="W334" s="161"/>
      <c r="X334" s="160"/>
    </row>
    <row r="335" spans="1:24" ht="16.5" customHeight="1" x14ac:dyDescent="0.15">
      <c r="A335" s="162"/>
      <c r="B335" s="163"/>
      <c r="C335" s="164"/>
      <c r="D335" s="164"/>
      <c r="E335" s="164"/>
      <c r="F335" s="456"/>
      <c r="G335" s="632"/>
      <c r="H335" s="686"/>
      <c r="I335" s="166"/>
      <c r="J335" s="167"/>
      <c r="K335" s="168"/>
      <c r="L335" s="593"/>
      <c r="M335" s="594"/>
      <c r="N335" s="181"/>
      <c r="O335" s="172"/>
      <c r="P335" s="173"/>
      <c r="Q335" s="174"/>
      <c r="R335" s="174"/>
      <c r="S335" s="174"/>
      <c r="T335" s="174"/>
      <c r="U335" s="175"/>
      <c r="V335" s="173"/>
      <c r="W335" s="176"/>
      <c r="X335" s="175"/>
    </row>
    <row r="336" spans="1:24" ht="16.5" customHeight="1" x14ac:dyDescent="0.15">
      <c r="A336" s="148">
        <v>11</v>
      </c>
      <c r="B336" s="149" t="s">
        <v>3222</v>
      </c>
      <c r="C336" s="150" t="s">
        <v>989</v>
      </c>
      <c r="D336" s="150" t="s">
        <v>92</v>
      </c>
      <c r="E336" s="150">
        <v>23</v>
      </c>
      <c r="F336" s="434" t="s">
        <v>3137</v>
      </c>
      <c r="G336" s="633"/>
      <c r="H336" s="685">
        <v>44510</v>
      </c>
      <c r="I336" s="177"/>
      <c r="J336" s="178"/>
      <c r="K336" s="179"/>
      <c r="L336" s="591">
        <v>30000</v>
      </c>
      <c r="M336" s="592">
        <v>30000</v>
      </c>
      <c r="N336" s="156">
        <v>-30000</v>
      </c>
      <c r="O336" s="157"/>
      <c r="P336" s="158"/>
      <c r="Q336" s="159"/>
      <c r="R336" s="159">
        <v>379</v>
      </c>
      <c r="S336" s="159"/>
      <c r="T336" s="159">
        <v>75800</v>
      </c>
      <c r="U336" s="160"/>
      <c r="V336" s="158">
        <v>105800</v>
      </c>
      <c r="W336" s="161"/>
      <c r="X336" s="160"/>
    </row>
    <row r="337" spans="1:24" ht="16.5" customHeight="1" x14ac:dyDescent="0.15">
      <c r="A337" s="162"/>
      <c r="B337" s="163"/>
      <c r="C337" s="164"/>
      <c r="D337" s="164"/>
      <c r="E337" s="164"/>
      <c r="F337" s="433"/>
      <c r="G337" s="632"/>
      <c r="H337" s="686"/>
      <c r="I337" s="166"/>
      <c r="J337" s="167"/>
      <c r="K337" s="168"/>
      <c r="L337" s="593"/>
      <c r="M337" s="594"/>
      <c r="N337" s="181" t="s">
        <v>3302</v>
      </c>
      <c r="O337" s="172"/>
      <c r="P337" s="173"/>
      <c r="Q337" s="174"/>
      <c r="R337" s="174"/>
      <c r="S337" s="174"/>
      <c r="T337" s="174"/>
      <c r="U337" s="175"/>
      <c r="V337" s="173"/>
      <c r="W337" s="176"/>
      <c r="X337" s="175"/>
    </row>
    <row r="338" spans="1:24" ht="16.5" customHeight="1" x14ac:dyDescent="0.15">
      <c r="A338" s="148">
        <v>11</v>
      </c>
      <c r="B338" s="149"/>
      <c r="C338" s="150" t="s">
        <v>931</v>
      </c>
      <c r="D338" s="150" t="s">
        <v>4</v>
      </c>
      <c r="E338" s="150"/>
      <c r="F338" s="573" t="s">
        <v>3156</v>
      </c>
      <c r="G338" s="633"/>
      <c r="H338" s="692"/>
      <c r="I338" s="177"/>
      <c r="J338" s="178"/>
      <c r="K338" s="189" t="s">
        <v>1924</v>
      </c>
      <c r="L338" s="591"/>
      <c r="M338" s="592"/>
      <c r="N338" s="156"/>
      <c r="O338" s="157"/>
      <c r="P338" s="158"/>
      <c r="Q338" s="159"/>
      <c r="R338" s="159"/>
      <c r="S338" s="159"/>
      <c r="T338" s="159"/>
      <c r="U338" s="160"/>
      <c r="V338" s="158"/>
      <c r="W338" s="161"/>
      <c r="X338" s="160"/>
    </row>
    <row r="339" spans="1:24" ht="16.5" customHeight="1" x14ac:dyDescent="0.15">
      <c r="A339" s="162"/>
      <c r="B339" s="163"/>
      <c r="C339" s="164"/>
      <c r="D339" s="164"/>
      <c r="E339" s="164"/>
      <c r="F339" s="432"/>
      <c r="G339" s="632"/>
      <c r="H339" s="686"/>
      <c r="I339" s="166"/>
      <c r="J339" s="167"/>
      <c r="K339" s="168"/>
      <c r="L339" s="593"/>
      <c r="M339" s="594"/>
      <c r="N339" s="181"/>
      <c r="O339" s="172"/>
      <c r="P339" s="173"/>
      <c r="Q339" s="174"/>
      <c r="R339" s="174"/>
      <c r="S339" s="174"/>
      <c r="T339" s="174"/>
      <c r="U339" s="175"/>
      <c r="V339" s="173"/>
      <c r="W339" s="176"/>
      <c r="X339" s="175"/>
    </row>
    <row r="340" spans="1:24" ht="16.5" customHeight="1" x14ac:dyDescent="0.15">
      <c r="A340" s="148">
        <v>11</v>
      </c>
      <c r="B340" s="149"/>
      <c r="C340" s="150" t="s">
        <v>940</v>
      </c>
      <c r="D340" s="150" t="s">
        <v>73</v>
      </c>
      <c r="E340" s="150">
        <v>24</v>
      </c>
      <c r="F340" s="434" t="s">
        <v>3157</v>
      </c>
      <c r="G340" s="633"/>
      <c r="H340" s="685"/>
      <c r="I340" s="177"/>
      <c r="J340" s="178"/>
      <c r="K340" s="179"/>
      <c r="L340" s="591">
        <v>50000</v>
      </c>
      <c r="M340" s="592"/>
      <c r="N340" s="156"/>
      <c r="O340" s="157"/>
      <c r="P340" s="158"/>
      <c r="Q340" s="159"/>
      <c r="R340" s="159"/>
      <c r="S340" s="159"/>
      <c r="T340" s="159"/>
      <c r="U340" s="160"/>
      <c r="V340" s="158"/>
      <c r="W340" s="161"/>
      <c r="X340" s="160"/>
    </row>
    <row r="341" spans="1:24" ht="16.5" customHeight="1" x14ac:dyDescent="0.15">
      <c r="A341" s="162"/>
      <c r="B341" s="163"/>
      <c r="C341" s="164"/>
      <c r="D341" s="164"/>
      <c r="E341" s="164"/>
      <c r="F341" s="432" t="s">
        <v>3158</v>
      </c>
      <c r="G341" s="632"/>
      <c r="H341" s="691"/>
      <c r="I341" s="166"/>
      <c r="J341" s="167"/>
      <c r="K341" s="168"/>
      <c r="L341" s="593"/>
      <c r="M341" s="594"/>
      <c r="N341" s="181"/>
      <c r="O341" s="172"/>
      <c r="P341" s="173"/>
      <c r="Q341" s="174"/>
      <c r="R341" s="174"/>
      <c r="S341" s="174"/>
      <c r="T341" s="174"/>
      <c r="U341" s="175"/>
      <c r="V341" s="173"/>
      <c r="W341" s="176"/>
      <c r="X341" s="175"/>
    </row>
    <row r="342" spans="1:24" ht="16.5" customHeight="1" x14ac:dyDescent="0.15">
      <c r="A342" s="148">
        <v>11</v>
      </c>
      <c r="B342" s="149"/>
      <c r="C342" s="150"/>
      <c r="D342" s="150" t="s">
        <v>28</v>
      </c>
      <c r="E342" s="150">
        <v>52</v>
      </c>
      <c r="F342" s="572" t="s">
        <v>3138</v>
      </c>
      <c r="G342" s="633"/>
      <c r="H342" s="685"/>
      <c r="I342" s="177"/>
      <c r="J342" s="178"/>
      <c r="K342" s="155"/>
      <c r="L342" s="591">
        <v>10000</v>
      </c>
      <c r="M342" s="592"/>
      <c r="N342" s="156"/>
      <c r="O342" s="157"/>
      <c r="P342" s="158"/>
      <c r="Q342" s="159"/>
      <c r="R342" s="159"/>
      <c r="S342" s="159"/>
      <c r="T342" s="159"/>
      <c r="U342" s="160"/>
      <c r="V342" s="158"/>
      <c r="W342" s="161"/>
      <c r="X342" s="160"/>
    </row>
    <row r="343" spans="1:24" ht="16.5" customHeight="1" x14ac:dyDescent="0.15">
      <c r="A343" s="162"/>
      <c r="B343" s="163"/>
      <c r="C343" s="164"/>
      <c r="D343" s="164"/>
      <c r="E343" s="164"/>
      <c r="F343" s="433"/>
      <c r="G343" s="632"/>
      <c r="H343" s="686"/>
      <c r="I343" s="166"/>
      <c r="J343" s="167"/>
      <c r="K343" s="168"/>
      <c r="L343" s="593"/>
      <c r="M343" s="594"/>
      <c r="N343" s="181"/>
      <c r="O343" s="172"/>
      <c r="P343" s="173"/>
      <c r="Q343" s="174"/>
      <c r="R343" s="174"/>
      <c r="S343" s="174"/>
      <c r="T343" s="174"/>
      <c r="U343" s="175"/>
      <c r="V343" s="173"/>
      <c r="W343" s="176"/>
      <c r="X343" s="175"/>
    </row>
    <row r="344" spans="1:24" ht="16.5" customHeight="1" x14ac:dyDescent="0.15">
      <c r="A344" s="192">
        <v>12</v>
      </c>
      <c r="B344" s="212" t="s">
        <v>2340</v>
      </c>
      <c r="C344" s="150" t="s">
        <v>926</v>
      </c>
      <c r="D344" s="150" t="s">
        <v>32</v>
      </c>
      <c r="E344" s="213">
        <v>40</v>
      </c>
      <c r="F344" s="455" t="s">
        <v>3139</v>
      </c>
      <c r="G344" s="634"/>
      <c r="H344" s="687">
        <v>44621</v>
      </c>
      <c r="I344" s="177"/>
      <c r="J344" s="178"/>
      <c r="K344" s="222"/>
      <c r="L344" s="597">
        <v>10000</v>
      </c>
      <c r="M344" s="598">
        <v>10000</v>
      </c>
      <c r="N344" s="183">
        <v>-10000</v>
      </c>
      <c r="O344" s="191"/>
      <c r="P344" s="196"/>
      <c r="Q344" s="194"/>
      <c r="R344" s="194">
        <v>14</v>
      </c>
      <c r="S344" s="194"/>
      <c r="T344" s="194">
        <v>2800</v>
      </c>
      <c r="U344" s="195"/>
      <c r="V344" s="196">
        <v>12800</v>
      </c>
      <c r="W344" s="197"/>
      <c r="X344" s="195"/>
    </row>
    <row r="345" spans="1:24" ht="16.5" customHeight="1" x14ac:dyDescent="0.15">
      <c r="A345" s="192"/>
      <c r="B345" s="212"/>
      <c r="C345" s="213"/>
      <c r="D345" s="213"/>
      <c r="E345" s="213"/>
      <c r="F345" s="439"/>
      <c r="G345" s="634"/>
      <c r="H345" s="687"/>
      <c r="I345" s="166"/>
      <c r="J345" s="167"/>
      <c r="K345" s="168"/>
      <c r="L345" s="597"/>
      <c r="M345" s="598"/>
      <c r="N345" s="181" t="s">
        <v>3352</v>
      </c>
      <c r="O345" s="191"/>
      <c r="P345" s="196"/>
      <c r="Q345" s="194"/>
      <c r="R345" s="194"/>
      <c r="S345" s="194"/>
      <c r="T345" s="194"/>
      <c r="U345" s="195"/>
      <c r="V345" s="196"/>
      <c r="W345" s="197"/>
      <c r="X345" s="195"/>
    </row>
    <row r="346" spans="1:24" ht="16.5" customHeight="1" x14ac:dyDescent="0.15">
      <c r="A346" s="148"/>
      <c r="B346" s="149"/>
      <c r="C346" s="150"/>
      <c r="D346" s="150" t="s">
        <v>1686</v>
      </c>
      <c r="E346" s="150"/>
      <c r="F346" s="454" t="s">
        <v>2811</v>
      </c>
      <c r="G346" s="633"/>
      <c r="H346" s="685"/>
      <c r="I346" s="177"/>
      <c r="J346" s="227"/>
      <c r="K346" s="222"/>
      <c r="L346" s="591">
        <v>30000</v>
      </c>
      <c r="M346" s="592"/>
      <c r="N346" s="156"/>
      <c r="O346" s="157"/>
      <c r="P346" s="158"/>
      <c r="Q346" s="159"/>
      <c r="R346" s="159"/>
      <c r="S346" s="159"/>
      <c r="T346" s="159"/>
      <c r="U346" s="160"/>
      <c r="V346" s="158"/>
      <c r="W346" s="161"/>
      <c r="X346" s="160"/>
    </row>
    <row r="347" spans="1:24" ht="16.5" customHeight="1" x14ac:dyDescent="0.15">
      <c r="A347" s="162"/>
      <c r="B347" s="163"/>
      <c r="C347" s="164"/>
      <c r="D347" s="164"/>
      <c r="E347" s="164"/>
      <c r="F347" s="461">
        <v>30000</v>
      </c>
      <c r="G347" s="632"/>
      <c r="H347" s="686"/>
      <c r="I347" s="166"/>
      <c r="J347" s="167"/>
      <c r="K347" s="168"/>
      <c r="L347" s="593"/>
      <c r="M347" s="594"/>
      <c r="N347" s="181"/>
      <c r="O347" s="172"/>
      <c r="P347" s="173"/>
      <c r="Q347" s="174"/>
      <c r="R347" s="174"/>
      <c r="S347" s="174"/>
      <c r="T347" s="174"/>
      <c r="U347" s="175"/>
      <c r="V347" s="173"/>
      <c r="W347" s="176"/>
      <c r="X347" s="175"/>
    </row>
    <row r="348" spans="1:24" ht="16.5" customHeight="1" x14ac:dyDescent="0.15">
      <c r="A348" s="148"/>
      <c r="B348" s="149"/>
      <c r="C348" s="150"/>
      <c r="D348" s="150" t="s">
        <v>1670</v>
      </c>
      <c r="E348" s="150">
        <v>73</v>
      </c>
      <c r="F348" s="454" t="s">
        <v>3159</v>
      </c>
      <c r="G348" s="633"/>
      <c r="H348" s="685"/>
      <c r="I348" s="177"/>
      <c r="J348" s="227"/>
      <c r="K348" s="219"/>
      <c r="L348" s="591">
        <v>10000</v>
      </c>
      <c r="M348" s="592"/>
      <c r="N348" s="156"/>
      <c r="O348" s="157"/>
      <c r="P348" s="158"/>
      <c r="Q348" s="159"/>
      <c r="R348" s="159"/>
      <c r="S348" s="159"/>
      <c r="T348" s="159"/>
      <c r="U348" s="160"/>
      <c r="V348" s="158"/>
      <c r="W348" s="161"/>
      <c r="X348" s="160"/>
    </row>
    <row r="349" spans="1:24" ht="16.5" customHeight="1" x14ac:dyDescent="0.15">
      <c r="A349" s="162"/>
      <c r="B349" s="163"/>
      <c r="C349" s="164"/>
      <c r="D349" s="164"/>
      <c r="E349" s="164"/>
      <c r="F349" s="461">
        <v>10000</v>
      </c>
      <c r="G349" s="632"/>
      <c r="H349" s="686"/>
      <c r="I349" s="166"/>
      <c r="J349" s="167"/>
      <c r="K349" s="224"/>
      <c r="L349" s="593"/>
      <c r="M349" s="594"/>
      <c r="N349" s="181"/>
      <c r="O349" s="172"/>
      <c r="P349" s="173"/>
      <c r="Q349" s="174"/>
      <c r="R349" s="174"/>
      <c r="S349" s="174"/>
      <c r="T349" s="174"/>
      <c r="U349" s="175"/>
      <c r="V349" s="173"/>
      <c r="W349" s="176"/>
      <c r="X349" s="175"/>
    </row>
    <row r="350" spans="1:24" ht="16.5" customHeight="1" x14ac:dyDescent="0.15">
      <c r="A350" s="148"/>
      <c r="B350" s="149"/>
      <c r="C350" s="150"/>
      <c r="D350" s="150" t="s">
        <v>32</v>
      </c>
      <c r="E350" s="150">
        <v>71</v>
      </c>
      <c r="F350" s="454" t="s">
        <v>3160</v>
      </c>
      <c r="G350" s="633"/>
      <c r="H350" s="685"/>
      <c r="I350" s="177"/>
      <c r="J350" s="178"/>
      <c r="K350" s="460"/>
      <c r="L350" s="591">
        <v>10000</v>
      </c>
      <c r="M350" s="592"/>
      <c r="N350" s="183"/>
      <c r="O350" s="157"/>
      <c r="P350" s="158"/>
      <c r="Q350" s="159"/>
      <c r="R350" s="159"/>
      <c r="S350" s="159"/>
      <c r="T350" s="159"/>
      <c r="U350" s="160"/>
      <c r="V350" s="158"/>
      <c r="W350" s="161"/>
      <c r="X350" s="160"/>
    </row>
    <row r="351" spans="1:24" ht="16.5" customHeight="1" x14ac:dyDescent="0.15">
      <c r="A351" s="162"/>
      <c r="B351" s="163"/>
      <c r="C351" s="164"/>
      <c r="D351" s="164"/>
      <c r="E351" s="164"/>
      <c r="F351" s="461">
        <v>10000</v>
      </c>
      <c r="G351" s="632"/>
      <c r="H351" s="686"/>
      <c r="I351" s="463"/>
      <c r="J351" s="464"/>
      <c r="K351" s="465"/>
      <c r="L351" s="593"/>
      <c r="M351" s="594"/>
      <c r="N351" s="181"/>
      <c r="O351" s="172"/>
      <c r="P351" s="228"/>
      <c r="Q351" s="170"/>
      <c r="R351" s="174"/>
      <c r="S351" s="174"/>
      <c r="T351" s="174"/>
      <c r="U351" s="175"/>
      <c r="V351" s="173"/>
      <c r="W351" s="176"/>
      <c r="X351" s="175"/>
    </row>
    <row r="352" spans="1:24" ht="16.5" customHeight="1" x14ac:dyDescent="0.15">
      <c r="A352" s="148"/>
      <c r="B352" s="149"/>
      <c r="C352" s="150"/>
      <c r="D352" s="150" t="s">
        <v>32</v>
      </c>
      <c r="E352" s="150">
        <v>72</v>
      </c>
      <c r="F352" s="454" t="s">
        <v>3161</v>
      </c>
      <c r="G352" s="636"/>
      <c r="H352" s="692"/>
      <c r="I352" s="177"/>
      <c r="J352" s="178"/>
      <c r="K352" s="460"/>
      <c r="L352" s="591">
        <v>30000</v>
      </c>
      <c r="M352" s="592"/>
      <c r="N352" s="156"/>
      <c r="O352" s="157"/>
      <c r="P352" s="158"/>
      <c r="Q352" s="159"/>
      <c r="R352" s="159"/>
      <c r="S352" s="159"/>
      <c r="T352" s="159"/>
      <c r="U352" s="160"/>
      <c r="V352" s="158"/>
      <c r="W352" s="161"/>
      <c r="X352" s="160"/>
    </row>
    <row r="353" spans="1:24" ht="16.5" customHeight="1" thickBot="1" x14ac:dyDescent="0.2">
      <c r="A353" s="230"/>
      <c r="B353" s="231"/>
      <c r="C353" s="232"/>
      <c r="D353" s="232"/>
      <c r="E353" s="232"/>
      <c r="F353" s="466">
        <v>30000</v>
      </c>
      <c r="G353" s="637"/>
      <c r="H353" s="693"/>
      <c r="I353" s="468"/>
      <c r="J353" s="469"/>
      <c r="K353" s="470"/>
      <c r="L353" s="601"/>
      <c r="M353" s="602"/>
      <c r="N353" s="602"/>
      <c r="O353" s="238"/>
      <c r="P353" s="239"/>
      <c r="Q353" s="240"/>
      <c r="R353" s="240"/>
      <c r="S353" s="240"/>
      <c r="T353" s="240"/>
      <c r="U353" s="241"/>
      <c r="V353" s="239"/>
      <c r="W353" s="242"/>
      <c r="X353" s="241"/>
    </row>
    <row r="354" spans="1:24" ht="16.5" customHeight="1" thickTop="1" thickBot="1" x14ac:dyDescent="0.2">
      <c r="A354" s="1388" t="s">
        <v>2869</v>
      </c>
      <c r="B354" s="1389"/>
      <c r="C354" s="1390" t="s">
        <v>899</v>
      </c>
      <c r="D354" s="1393" t="s">
        <v>900</v>
      </c>
      <c r="E354" s="809"/>
      <c r="F354" s="1396" t="s">
        <v>901</v>
      </c>
      <c r="G354" s="1399" t="s">
        <v>1923</v>
      </c>
      <c r="H354" s="1402" t="s">
        <v>903</v>
      </c>
      <c r="I354" s="580"/>
      <c r="J354" s="581"/>
      <c r="K354" s="1405" t="s">
        <v>904</v>
      </c>
      <c r="L354" s="1412" t="s">
        <v>1623</v>
      </c>
      <c r="M354" s="588" t="s">
        <v>906</v>
      </c>
      <c r="N354" s="134">
        <f>M356+N356</f>
        <v>0</v>
      </c>
      <c r="O354" s="1410" t="s">
        <v>907</v>
      </c>
      <c r="P354" s="1370" t="s">
        <v>908</v>
      </c>
      <c r="Q354" s="1372" t="s">
        <v>909</v>
      </c>
      <c r="R354" s="1374" t="s">
        <v>910</v>
      </c>
      <c r="S354" s="136" t="s">
        <v>910</v>
      </c>
      <c r="T354" s="1374" t="s">
        <v>911</v>
      </c>
      <c r="U354" s="1376" t="s">
        <v>912</v>
      </c>
      <c r="V354" s="1378" t="s">
        <v>913</v>
      </c>
      <c r="W354" s="1380" t="s">
        <v>914</v>
      </c>
      <c r="X354" s="1382" t="s">
        <v>915</v>
      </c>
    </row>
    <row r="355" spans="1:24" ht="16.5" customHeight="1" x14ac:dyDescent="0.15">
      <c r="A355" s="1384" t="s">
        <v>916</v>
      </c>
      <c r="B355" s="1386" t="s">
        <v>917</v>
      </c>
      <c r="C355" s="1391"/>
      <c r="D355" s="1394"/>
      <c r="E355" s="810" t="s">
        <v>2577</v>
      </c>
      <c r="F355" s="1397"/>
      <c r="G355" s="1400"/>
      <c r="H355" s="1403"/>
      <c r="I355" s="582" t="s">
        <v>918</v>
      </c>
      <c r="J355" s="583" t="s">
        <v>919</v>
      </c>
      <c r="K355" s="1406"/>
      <c r="L355" s="1413"/>
      <c r="M355" s="589" t="s">
        <v>920</v>
      </c>
      <c r="N355" s="141" t="s">
        <v>921</v>
      </c>
      <c r="O355" s="1411"/>
      <c r="P355" s="1371"/>
      <c r="Q355" s="1373"/>
      <c r="R355" s="1375"/>
      <c r="S355" s="140" t="s">
        <v>922</v>
      </c>
      <c r="T355" s="1375"/>
      <c r="U355" s="1377"/>
      <c r="V355" s="1379"/>
      <c r="W355" s="1381"/>
      <c r="X355" s="1383"/>
    </row>
    <row r="356" spans="1:24" ht="16.5" customHeight="1" thickBot="1" x14ac:dyDescent="0.2">
      <c r="A356" s="1385"/>
      <c r="B356" s="1387"/>
      <c r="C356" s="1392"/>
      <c r="D356" s="1395"/>
      <c r="E356" s="811"/>
      <c r="F356" s="1398"/>
      <c r="G356" s="1401"/>
      <c r="H356" s="1404"/>
      <c r="I356" s="584" t="s">
        <v>923</v>
      </c>
      <c r="J356" s="585" t="s">
        <v>924</v>
      </c>
      <c r="K356" s="1407"/>
      <c r="L356" s="590">
        <f t="shared" ref="L356:X356" si="5">SUM(L357:L427)</f>
        <v>1090000</v>
      </c>
      <c r="M356" s="590">
        <f t="shared" si="5"/>
        <v>100000</v>
      </c>
      <c r="N356" s="590">
        <f t="shared" si="5"/>
        <v>-100000</v>
      </c>
      <c r="O356" s="628">
        <f t="shared" si="5"/>
        <v>0</v>
      </c>
      <c r="P356" s="590">
        <f t="shared" si="5"/>
        <v>50000</v>
      </c>
      <c r="Q356" s="590">
        <f t="shared" si="5"/>
        <v>0</v>
      </c>
      <c r="R356" s="590">
        <f t="shared" si="5"/>
        <v>800</v>
      </c>
      <c r="S356" s="590">
        <f t="shared" si="5"/>
        <v>0</v>
      </c>
      <c r="T356" s="590">
        <f t="shared" si="5"/>
        <v>162000</v>
      </c>
      <c r="U356" s="628">
        <f t="shared" si="5"/>
        <v>0</v>
      </c>
      <c r="V356" s="590">
        <f t="shared" si="5"/>
        <v>312000</v>
      </c>
      <c r="W356" s="590">
        <f t="shared" si="5"/>
        <v>0</v>
      </c>
      <c r="X356" s="628">
        <f t="shared" si="5"/>
        <v>0</v>
      </c>
    </row>
    <row r="357" spans="1:24" ht="16.5" customHeight="1" x14ac:dyDescent="0.15">
      <c r="A357" s="148">
        <v>1</v>
      </c>
      <c r="B357" s="149">
        <v>25.26</v>
      </c>
      <c r="C357" s="150" t="s">
        <v>926</v>
      </c>
      <c r="D357" s="150" t="s">
        <v>73</v>
      </c>
      <c r="E357" s="213">
        <v>11</v>
      </c>
      <c r="F357" s="431" t="s">
        <v>2870</v>
      </c>
      <c r="G357" s="631">
        <v>43887</v>
      </c>
      <c r="H357" s="685">
        <v>44064</v>
      </c>
      <c r="I357" s="153"/>
      <c r="J357" s="154"/>
      <c r="K357" s="155"/>
      <c r="L357" s="591">
        <v>40000</v>
      </c>
      <c r="M357" s="592">
        <v>30000</v>
      </c>
      <c r="N357" s="156">
        <v>-30000</v>
      </c>
      <c r="O357" s="157"/>
      <c r="P357" s="158">
        <v>10000</v>
      </c>
      <c r="Q357" s="159"/>
      <c r="R357" s="159">
        <v>238</v>
      </c>
      <c r="S357" s="159"/>
      <c r="T357" s="159">
        <v>47600</v>
      </c>
      <c r="U357" s="160"/>
      <c r="V357" s="158">
        <v>87600</v>
      </c>
      <c r="W357" s="161"/>
      <c r="X357" s="160"/>
    </row>
    <row r="358" spans="1:24" ht="16.5" customHeight="1" x14ac:dyDescent="0.15">
      <c r="A358" s="162"/>
      <c r="B358" s="163"/>
      <c r="C358" s="164"/>
      <c r="D358" s="164"/>
      <c r="E358" s="164"/>
      <c r="F358" s="432" t="s">
        <v>2871</v>
      </c>
      <c r="G358" s="632"/>
      <c r="H358" s="686"/>
      <c r="I358" s="166"/>
      <c r="J358" s="167"/>
      <c r="K358" s="168"/>
      <c r="L358" s="593"/>
      <c r="M358" s="594"/>
      <c r="N358" s="171" t="s">
        <v>3068</v>
      </c>
      <c r="O358" s="172"/>
      <c r="P358" s="173"/>
      <c r="Q358" s="174"/>
      <c r="R358" s="174"/>
      <c r="S358" s="174"/>
      <c r="T358" s="174"/>
      <c r="U358" s="175"/>
      <c r="V358" s="173"/>
      <c r="W358" s="176"/>
      <c r="X358" s="175"/>
    </row>
    <row r="359" spans="1:24" ht="16.5" customHeight="1" x14ac:dyDescent="0.15">
      <c r="A359" s="148">
        <v>2</v>
      </c>
      <c r="B359" s="149" t="s">
        <v>2873</v>
      </c>
      <c r="C359" s="150" t="s">
        <v>931</v>
      </c>
      <c r="D359" s="150" t="s">
        <v>32</v>
      </c>
      <c r="E359" s="150">
        <v>31</v>
      </c>
      <c r="F359" s="454" t="s">
        <v>2874</v>
      </c>
      <c r="G359" s="633">
        <v>43892</v>
      </c>
      <c r="H359" s="690">
        <v>43866</v>
      </c>
      <c r="I359" s="177"/>
      <c r="J359" s="178"/>
      <c r="K359" s="179"/>
      <c r="L359" s="591">
        <v>40000</v>
      </c>
      <c r="M359" s="592">
        <v>30000</v>
      </c>
      <c r="N359" s="156">
        <v>-30000</v>
      </c>
      <c r="O359" s="157"/>
      <c r="P359" s="158">
        <v>10000</v>
      </c>
      <c r="Q359" s="159"/>
      <c r="R359" s="159">
        <v>56</v>
      </c>
      <c r="S359" s="159"/>
      <c r="T359" s="159">
        <v>11200</v>
      </c>
      <c r="U359" s="160"/>
      <c r="V359" s="158">
        <v>51200</v>
      </c>
      <c r="W359" s="161"/>
      <c r="X359" s="160"/>
    </row>
    <row r="360" spans="1:24" ht="16.5" customHeight="1" x14ac:dyDescent="0.15">
      <c r="A360" s="162"/>
      <c r="B360" s="163"/>
      <c r="C360" s="164"/>
      <c r="D360" s="164"/>
      <c r="E360" s="164"/>
      <c r="F360" s="433"/>
      <c r="G360" s="632"/>
      <c r="H360" s="686"/>
      <c r="I360" s="166"/>
      <c r="J360" s="167"/>
      <c r="K360" s="629"/>
      <c r="L360" s="595"/>
      <c r="M360" s="594"/>
      <c r="N360" s="171" t="s">
        <v>3068</v>
      </c>
      <c r="O360" s="172"/>
      <c r="P360" s="173"/>
      <c r="Q360" s="174"/>
      <c r="R360" s="174"/>
      <c r="S360" s="174"/>
      <c r="T360" s="174"/>
      <c r="U360" s="175"/>
      <c r="V360" s="173"/>
      <c r="W360" s="176"/>
      <c r="X360" s="175"/>
    </row>
    <row r="361" spans="1:24" ht="16.5" customHeight="1" x14ac:dyDescent="0.15">
      <c r="A361" s="148">
        <v>2</v>
      </c>
      <c r="B361" s="149">
        <v>9</v>
      </c>
      <c r="C361" s="150" t="s">
        <v>1041</v>
      </c>
      <c r="D361" s="150" t="s">
        <v>935</v>
      </c>
      <c r="E361" s="150">
        <v>12</v>
      </c>
      <c r="F361" s="434" t="s">
        <v>2875</v>
      </c>
      <c r="G361" s="633">
        <v>43899</v>
      </c>
      <c r="H361" s="685">
        <v>43873</v>
      </c>
      <c r="I361" s="177"/>
      <c r="J361" s="178"/>
      <c r="K361" s="182"/>
      <c r="L361" s="591">
        <v>20000</v>
      </c>
      <c r="M361" s="592">
        <v>10000</v>
      </c>
      <c r="N361" s="183">
        <v>-10000</v>
      </c>
      <c r="O361" s="157"/>
      <c r="P361" s="158">
        <v>10000</v>
      </c>
      <c r="Q361" s="159"/>
      <c r="R361" s="159">
        <v>253</v>
      </c>
      <c r="S361" s="159"/>
      <c r="T361" s="159">
        <v>50600</v>
      </c>
      <c r="U361" s="160"/>
      <c r="V361" s="158">
        <v>70600</v>
      </c>
      <c r="W361" s="161"/>
      <c r="X361" s="160"/>
    </row>
    <row r="362" spans="1:24" ht="16.5" customHeight="1" x14ac:dyDescent="0.15">
      <c r="A362" s="162"/>
      <c r="B362" s="163"/>
      <c r="C362" s="164"/>
      <c r="D362" s="164" t="s">
        <v>938</v>
      </c>
      <c r="E362" s="164"/>
      <c r="F362" s="433"/>
      <c r="G362" s="632"/>
      <c r="H362" s="686"/>
      <c r="I362" s="166"/>
      <c r="J362" s="223"/>
      <c r="K362" s="180"/>
      <c r="L362" s="593"/>
      <c r="M362" s="594"/>
      <c r="N362" s="171" t="s">
        <v>3068</v>
      </c>
      <c r="O362" s="172"/>
      <c r="P362" s="173"/>
      <c r="Q362" s="174"/>
      <c r="R362" s="174"/>
      <c r="S362" s="174"/>
      <c r="T362" s="174"/>
      <c r="U362" s="175"/>
      <c r="V362" s="173"/>
      <c r="W362" s="176"/>
      <c r="X362" s="175"/>
    </row>
    <row r="363" spans="1:24" ht="16.5" customHeight="1" x14ac:dyDescent="0.15">
      <c r="A363" s="148">
        <v>2</v>
      </c>
      <c r="B363" s="149" t="s">
        <v>2933</v>
      </c>
      <c r="C363" s="150" t="s">
        <v>931</v>
      </c>
      <c r="D363" s="150" t="s">
        <v>73</v>
      </c>
      <c r="E363" s="150">
        <v>13</v>
      </c>
      <c r="F363" s="434" t="s">
        <v>2935</v>
      </c>
      <c r="G363" s="633">
        <v>43906</v>
      </c>
      <c r="H363" s="685">
        <v>44064</v>
      </c>
      <c r="I363" s="177"/>
      <c r="J363" s="178"/>
      <c r="K363" s="182"/>
      <c r="L363" s="591">
        <v>20000</v>
      </c>
      <c r="M363" s="592">
        <v>10000</v>
      </c>
      <c r="N363" s="156">
        <v>-10000</v>
      </c>
      <c r="O363" s="157"/>
      <c r="P363" s="158">
        <v>10000</v>
      </c>
      <c r="Q363" s="159"/>
      <c r="R363" s="159">
        <v>253</v>
      </c>
      <c r="S363" s="159"/>
      <c r="T363" s="159">
        <v>50600</v>
      </c>
      <c r="U363" s="160"/>
      <c r="V363" s="913">
        <v>70600</v>
      </c>
      <c r="W363" s="161"/>
      <c r="X363" s="160"/>
    </row>
    <row r="364" spans="1:24" ht="16.5" customHeight="1" x14ac:dyDescent="0.15">
      <c r="A364" s="162"/>
      <c r="B364" s="163"/>
      <c r="C364" s="164"/>
      <c r="D364" s="164"/>
      <c r="E364" s="164"/>
      <c r="F364" s="432" t="s">
        <v>2936</v>
      </c>
      <c r="G364" s="632"/>
      <c r="H364" s="686"/>
      <c r="I364" s="166"/>
      <c r="J364" s="167"/>
      <c r="K364" s="180"/>
      <c r="L364" s="593"/>
      <c r="M364" s="594"/>
      <c r="N364" s="181" t="s">
        <v>3068</v>
      </c>
      <c r="O364" s="172"/>
      <c r="P364" s="173"/>
      <c r="Q364" s="174"/>
      <c r="R364" s="174"/>
      <c r="S364" s="174"/>
      <c r="T364" s="174"/>
      <c r="U364" s="175"/>
      <c r="V364" s="173"/>
      <c r="W364" s="176"/>
      <c r="X364" s="175"/>
    </row>
    <row r="365" spans="1:24" ht="16.5" customHeight="1" x14ac:dyDescent="0.15">
      <c r="A365" s="148">
        <v>3</v>
      </c>
      <c r="B365" s="149" t="s">
        <v>2934</v>
      </c>
      <c r="C365" s="150" t="s">
        <v>926</v>
      </c>
      <c r="D365" s="150" t="s">
        <v>73</v>
      </c>
      <c r="E365" s="150">
        <v>14</v>
      </c>
      <c r="F365" s="434" t="s">
        <v>2937</v>
      </c>
      <c r="G365" s="633">
        <v>43936</v>
      </c>
      <c r="H365" s="685"/>
      <c r="I365" s="177"/>
      <c r="J365" s="178"/>
      <c r="K365" s="139"/>
      <c r="L365" s="591">
        <v>20000</v>
      </c>
      <c r="M365" s="592"/>
      <c r="N365" s="183"/>
      <c r="O365" s="157"/>
      <c r="P365" s="184"/>
      <c r="Q365" s="136"/>
      <c r="R365" s="159"/>
      <c r="S365" s="159"/>
      <c r="T365" s="159"/>
      <c r="U365" s="160"/>
      <c r="V365" s="158"/>
      <c r="W365" s="161"/>
      <c r="X365" s="160"/>
    </row>
    <row r="366" spans="1:24" ht="16.5" customHeight="1" x14ac:dyDescent="0.15">
      <c r="A366" s="162"/>
      <c r="B366" s="163"/>
      <c r="C366" s="164"/>
      <c r="D366" s="164"/>
      <c r="E366" s="164"/>
      <c r="F366" s="432" t="s">
        <v>2938</v>
      </c>
      <c r="G366" s="634"/>
      <c r="H366" s="687"/>
      <c r="I366" s="166"/>
      <c r="J366" s="167"/>
      <c r="K366" s="168"/>
      <c r="L366" s="593"/>
      <c r="M366" s="596"/>
      <c r="N366" s="171"/>
      <c r="O366" s="172"/>
      <c r="P366" s="173"/>
      <c r="Q366" s="174"/>
      <c r="R366" s="174"/>
      <c r="S366" s="174"/>
      <c r="T366" s="174"/>
      <c r="U366" s="175"/>
      <c r="V366" s="173"/>
      <c r="W366" s="176"/>
      <c r="X366" s="175"/>
    </row>
    <row r="367" spans="1:24" ht="16.5" customHeight="1" x14ac:dyDescent="0.15">
      <c r="A367" s="186">
        <v>3</v>
      </c>
      <c r="B367" s="187">
        <v>22</v>
      </c>
      <c r="C367" s="213" t="s">
        <v>931</v>
      </c>
      <c r="D367" s="213" t="s">
        <v>4</v>
      </c>
      <c r="E367" s="213"/>
      <c r="F367" s="573" t="s">
        <v>2939</v>
      </c>
      <c r="G367" s="633"/>
      <c r="H367" s="685"/>
      <c r="I367" s="188"/>
      <c r="J367" s="138"/>
      <c r="K367" s="189" t="s">
        <v>1924</v>
      </c>
      <c r="L367" s="597"/>
      <c r="M367" s="598"/>
      <c r="N367" s="183"/>
      <c r="O367" s="191"/>
      <c r="P367" s="192"/>
      <c r="Q367" s="193"/>
      <c r="R367" s="194"/>
      <c r="S367" s="194"/>
      <c r="T367" s="194"/>
      <c r="U367" s="195"/>
      <c r="V367" s="196"/>
      <c r="W367" s="197"/>
      <c r="X367" s="195"/>
    </row>
    <row r="368" spans="1:24" ht="16.5" customHeight="1" thickBot="1" x14ac:dyDescent="0.2">
      <c r="A368" s="198"/>
      <c r="B368" s="199"/>
      <c r="C368" s="200"/>
      <c r="D368" s="200"/>
      <c r="E368" s="200"/>
      <c r="F368" s="436"/>
      <c r="G368" s="635"/>
      <c r="H368" s="688"/>
      <c r="I368" s="202"/>
      <c r="J368" s="203"/>
      <c r="K368" s="204"/>
      <c r="L368" s="599"/>
      <c r="M368" s="600"/>
      <c r="N368" s="205"/>
      <c r="O368" s="206"/>
      <c r="P368" s="207"/>
      <c r="Q368" s="208"/>
      <c r="R368" s="208"/>
      <c r="S368" s="208"/>
      <c r="T368" s="208"/>
      <c r="U368" s="209"/>
      <c r="V368" s="207"/>
      <c r="W368" s="210"/>
      <c r="X368" s="209"/>
    </row>
    <row r="369" spans="1:30" ht="16.5" customHeight="1" x14ac:dyDescent="0.15">
      <c r="A369" s="186">
        <v>4</v>
      </c>
      <c r="B369" s="187">
        <v>19</v>
      </c>
      <c r="C369" s="213" t="s">
        <v>931</v>
      </c>
      <c r="D369" s="213" t="s">
        <v>4</v>
      </c>
      <c r="E369" s="213"/>
      <c r="F369" s="574" t="s">
        <v>2940</v>
      </c>
      <c r="G369" s="634"/>
      <c r="H369" s="689"/>
      <c r="I369" s="153"/>
      <c r="J369" s="154"/>
      <c r="K369" s="189" t="s">
        <v>1924</v>
      </c>
      <c r="L369" s="597"/>
      <c r="M369" s="598"/>
      <c r="N369" s="183"/>
      <c r="O369" s="191"/>
      <c r="P369" s="196"/>
      <c r="Q369" s="194"/>
      <c r="R369" s="194"/>
      <c r="S369" s="194"/>
      <c r="T369" s="194"/>
      <c r="U369" s="195"/>
      <c r="V369" s="196"/>
      <c r="W369" s="197"/>
      <c r="X369" s="195"/>
    </row>
    <row r="370" spans="1:30" ht="16.5" customHeight="1" x14ac:dyDescent="0.15">
      <c r="A370" s="162"/>
      <c r="B370" s="163"/>
      <c r="C370" s="164"/>
      <c r="D370" s="164"/>
      <c r="E370" s="164"/>
      <c r="F370" s="433"/>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15">
      <c r="A371" s="192">
        <v>5</v>
      </c>
      <c r="B371" s="212" t="s">
        <v>952</v>
      </c>
      <c r="C371" s="213" t="s">
        <v>931</v>
      </c>
      <c r="D371" s="213" t="s">
        <v>956</v>
      </c>
      <c r="E371" s="213">
        <v>32</v>
      </c>
      <c r="F371" s="455" t="s">
        <v>2877</v>
      </c>
      <c r="G371" s="634">
        <v>43987</v>
      </c>
      <c r="H371" s="689"/>
      <c r="I371" s="177"/>
      <c r="J371" s="178"/>
      <c r="K371" s="155"/>
      <c r="L371" s="597">
        <v>60000</v>
      </c>
      <c r="M371" s="598"/>
      <c r="N371" s="183"/>
      <c r="O371" s="191"/>
      <c r="P371" s="196"/>
      <c r="Q371" s="194"/>
      <c r="R371" s="194"/>
      <c r="S371" s="194"/>
      <c r="T371" s="194"/>
      <c r="U371" s="195"/>
      <c r="V371" s="196"/>
      <c r="W371" s="197"/>
      <c r="X371" s="195"/>
    </row>
    <row r="372" spans="1:30" ht="16.5" customHeight="1" x14ac:dyDescent="0.15">
      <c r="A372" s="162"/>
      <c r="B372" s="163"/>
      <c r="C372" s="164"/>
      <c r="D372" s="164"/>
      <c r="E372" s="164"/>
      <c r="F372" s="456"/>
      <c r="G372" s="632"/>
      <c r="H372" s="686"/>
      <c r="I372" s="166"/>
      <c r="J372" s="167"/>
      <c r="K372" s="168"/>
      <c r="L372" s="593"/>
      <c r="M372" s="594"/>
      <c r="N372" s="171"/>
      <c r="O372" s="191"/>
      <c r="P372" s="173"/>
      <c r="Q372" s="174"/>
      <c r="R372" s="174"/>
      <c r="S372" s="174"/>
      <c r="T372" s="174"/>
      <c r="U372" s="175"/>
      <c r="V372" s="173"/>
      <c r="W372" s="176"/>
      <c r="X372" s="175"/>
    </row>
    <row r="373" spans="1:30" ht="16.5" customHeight="1" x14ac:dyDescent="0.15">
      <c r="A373" s="192">
        <v>5</v>
      </c>
      <c r="B373" s="212" t="s">
        <v>2941</v>
      </c>
      <c r="C373" s="213" t="s">
        <v>931</v>
      </c>
      <c r="D373" s="213" t="s">
        <v>956</v>
      </c>
      <c r="E373" s="213">
        <v>33</v>
      </c>
      <c r="F373" s="455" t="s">
        <v>2878</v>
      </c>
      <c r="G373" s="634">
        <v>43999</v>
      </c>
      <c r="H373" s="689"/>
      <c r="I373" s="177"/>
      <c r="J373" s="178"/>
      <c r="K373" s="155"/>
      <c r="L373" s="597">
        <v>60000</v>
      </c>
      <c r="M373" s="598"/>
      <c r="N373" s="214"/>
      <c r="O373" s="215"/>
      <c r="P373" s="216"/>
      <c r="Q373" s="194"/>
      <c r="R373" s="194"/>
      <c r="S373" s="194"/>
      <c r="T373" s="194"/>
      <c r="U373" s="195"/>
      <c r="V373" s="196"/>
      <c r="W373" s="197"/>
      <c r="X373" s="195"/>
    </row>
    <row r="374" spans="1:30" ht="16.5" customHeight="1" x14ac:dyDescent="0.15">
      <c r="A374" s="162"/>
      <c r="B374" s="163"/>
      <c r="C374" s="164"/>
      <c r="D374" s="164"/>
      <c r="E374" s="164"/>
      <c r="F374" s="433"/>
      <c r="G374" s="632"/>
      <c r="H374" s="686"/>
      <c r="I374" s="166"/>
      <c r="J374" s="167"/>
      <c r="K374" s="168"/>
      <c r="L374" s="593"/>
      <c r="M374" s="594"/>
      <c r="N374" s="171"/>
      <c r="O374" s="218"/>
      <c r="P374" s="169"/>
      <c r="Q374" s="174"/>
      <c r="R374" s="174"/>
      <c r="S374" s="170"/>
      <c r="T374" s="174"/>
      <c r="U374" s="175"/>
      <c r="V374" s="173"/>
      <c r="W374" s="176"/>
      <c r="X374" s="175"/>
    </row>
    <row r="375" spans="1:30" ht="16.5" customHeight="1" x14ac:dyDescent="0.15">
      <c r="A375" s="148">
        <v>5</v>
      </c>
      <c r="B375" s="149" t="s">
        <v>2941</v>
      </c>
      <c r="C375" s="150" t="s">
        <v>949</v>
      </c>
      <c r="D375" s="150" t="s">
        <v>73</v>
      </c>
      <c r="E375" s="150">
        <v>15</v>
      </c>
      <c r="F375" s="434" t="s">
        <v>2876</v>
      </c>
      <c r="G375" s="633">
        <v>43999</v>
      </c>
      <c r="H375" s="690"/>
      <c r="I375" s="132"/>
      <c r="J375" s="133"/>
      <c r="K375" s="179"/>
      <c r="L375" s="591">
        <v>40000</v>
      </c>
      <c r="M375" s="592"/>
      <c r="N375" s="156"/>
      <c r="O375" s="268"/>
      <c r="P375" s="196"/>
      <c r="Q375" s="194"/>
      <c r="R375" s="194"/>
      <c r="S375" s="194"/>
      <c r="T375" s="194"/>
      <c r="U375" s="195"/>
      <c r="V375" s="196"/>
      <c r="W375" s="197"/>
      <c r="X375" s="195"/>
    </row>
    <row r="376" spans="1:30" ht="16.5" customHeight="1" x14ac:dyDescent="0.15">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row>
    <row r="377" spans="1:30" ht="16.5" customHeight="1" x14ac:dyDescent="0.15">
      <c r="A377" s="148">
        <v>5</v>
      </c>
      <c r="B377" s="149" t="s">
        <v>2942</v>
      </c>
      <c r="C377" s="213" t="s">
        <v>931</v>
      </c>
      <c r="D377" s="150" t="s">
        <v>73</v>
      </c>
      <c r="E377" s="150">
        <v>16</v>
      </c>
      <c r="F377" s="434" t="s">
        <v>2879</v>
      </c>
      <c r="G377" s="633">
        <v>44006</v>
      </c>
      <c r="H377" s="685"/>
      <c r="I377" s="153"/>
      <c r="J377" s="154"/>
      <c r="K377" s="155"/>
      <c r="L377" s="591">
        <v>20000</v>
      </c>
      <c r="M377" s="592"/>
      <c r="N377" s="156"/>
      <c r="O377" s="191"/>
      <c r="P377" s="158"/>
      <c r="Q377" s="159"/>
      <c r="R377" s="159"/>
      <c r="S377" s="159"/>
      <c r="T377" s="159"/>
      <c r="U377" s="160"/>
      <c r="V377" s="856"/>
      <c r="W377" s="161"/>
      <c r="X377" s="160"/>
      <c r="AC377" s="130">
        <v>50200</v>
      </c>
      <c r="AD377" s="130">
        <v>40000</v>
      </c>
    </row>
    <row r="378" spans="1:30" ht="16.5" customHeight="1" x14ac:dyDescent="0.15">
      <c r="A378" s="162"/>
      <c r="B378" s="163"/>
      <c r="C378" s="164"/>
      <c r="D378" s="164"/>
      <c r="E378" s="164"/>
      <c r="F378" s="432"/>
      <c r="G378" s="632"/>
      <c r="H378" s="686"/>
      <c r="I378" s="166"/>
      <c r="J378" s="167"/>
      <c r="K378" s="168"/>
      <c r="L378" s="593"/>
      <c r="M378" s="594"/>
      <c r="N378" s="181"/>
      <c r="O378" s="172"/>
      <c r="P378" s="173"/>
      <c r="Q378" s="174"/>
      <c r="R378" s="174"/>
      <c r="S378" s="174"/>
      <c r="T378" s="174"/>
      <c r="U378" s="175"/>
      <c r="V378" s="173"/>
      <c r="W378" s="176"/>
      <c r="X378" s="175"/>
      <c r="AC378" s="130">
        <v>19200</v>
      </c>
      <c r="AD378" s="130">
        <v>20000</v>
      </c>
    </row>
    <row r="379" spans="1:30" ht="16.5" customHeight="1" x14ac:dyDescent="0.15">
      <c r="A379" s="148">
        <v>5</v>
      </c>
      <c r="B379" s="149" t="s">
        <v>2942</v>
      </c>
      <c r="C379" s="150" t="s">
        <v>926</v>
      </c>
      <c r="D379" s="150" t="s">
        <v>73</v>
      </c>
      <c r="E379" s="150">
        <v>17</v>
      </c>
      <c r="F379" s="434" t="s">
        <v>2880</v>
      </c>
      <c r="G379" s="633">
        <v>44006</v>
      </c>
      <c r="H379" s="690"/>
      <c r="I379" s="177"/>
      <c r="J379" s="178"/>
      <c r="K379" s="179"/>
      <c r="L379" s="591">
        <v>20000</v>
      </c>
      <c r="M379" s="592"/>
      <c r="N379" s="156"/>
      <c r="O379" s="215"/>
      <c r="P379" s="158"/>
      <c r="Q379" s="159"/>
      <c r="R379" s="159"/>
      <c r="S379" s="159"/>
      <c r="T379" s="159"/>
      <c r="U379" s="160"/>
      <c r="V379" s="158"/>
      <c r="W379" s="161"/>
      <c r="X379" s="160"/>
      <c r="AC379" s="130">
        <v>36200</v>
      </c>
      <c r="AD379" s="130">
        <v>20000</v>
      </c>
    </row>
    <row r="380" spans="1:30" ht="16.5" customHeight="1" x14ac:dyDescent="0.15">
      <c r="A380" s="220"/>
      <c r="B380" s="212"/>
      <c r="C380" s="213"/>
      <c r="D380" s="213"/>
      <c r="E380" s="213"/>
      <c r="F380" s="431"/>
      <c r="G380" s="634"/>
      <c r="H380" s="687"/>
      <c r="I380" s="221"/>
      <c r="J380" s="227"/>
      <c r="K380" s="222"/>
      <c r="L380" s="597"/>
      <c r="M380" s="598"/>
      <c r="N380" s="183"/>
      <c r="O380" s="191"/>
      <c r="P380" s="196"/>
      <c r="Q380" s="194"/>
      <c r="R380" s="194"/>
      <c r="S380" s="194"/>
      <c r="T380" s="194"/>
      <c r="U380" s="195"/>
      <c r="V380" s="196"/>
      <c r="W380" s="197"/>
      <c r="X380" s="195"/>
      <c r="AC380" s="130">
        <v>25400</v>
      </c>
      <c r="AD380" s="130">
        <v>20000</v>
      </c>
    </row>
    <row r="381" spans="1:30" ht="16.5" customHeight="1" x14ac:dyDescent="0.15">
      <c r="A381" s="148">
        <v>5</v>
      </c>
      <c r="B381" s="149" t="s">
        <v>2942</v>
      </c>
      <c r="C381" s="150" t="s">
        <v>931</v>
      </c>
      <c r="D381" s="150" t="s">
        <v>28</v>
      </c>
      <c r="E381" s="150">
        <v>51</v>
      </c>
      <c r="F381" s="572" t="s">
        <v>2881</v>
      </c>
      <c r="G381" s="633">
        <v>44006</v>
      </c>
      <c r="H381" s="690"/>
      <c r="I381" s="177"/>
      <c r="J381" s="178"/>
      <c r="K381" s="179"/>
      <c r="L381" s="591">
        <v>60000</v>
      </c>
      <c r="M381" s="592"/>
      <c r="N381" s="156"/>
      <c r="O381" s="157"/>
      <c r="P381" s="158"/>
      <c r="Q381" s="159"/>
      <c r="R381" s="159"/>
      <c r="S381" s="159"/>
      <c r="T381" s="159"/>
      <c r="U381" s="160"/>
      <c r="V381" s="158"/>
      <c r="W381" s="161"/>
      <c r="X381" s="160"/>
      <c r="AC381" s="130">
        <v>10400</v>
      </c>
      <c r="AD381" s="130">
        <v>20000</v>
      </c>
    </row>
    <row r="382" spans="1:30" ht="16.5" customHeight="1" x14ac:dyDescent="0.15">
      <c r="A382" s="162"/>
      <c r="B382" s="163"/>
      <c r="C382" s="164"/>
      <c r="D382" s="164"/>
      <c r="E382" s="164"/>
      <c r="F382" s="433"/>
      <c r="G382" s="632"/>
      <c r="H382" s="686"/>
      <c r="I382" s="166"/>
      <c r="J382" s="167"/>
      <c r="K382" s="168"/>
      <c r="L382" s="593"/>
      <c r="M382" s="594"/>
      <c r="N382" s="171"/>
      <c r="O382" s="172"/>
      <c r="P382" s="173"/>
      <c r="Q382" s="174"/>
      <c r="R382" s="174"/>
      <c r="S382" s="174"/>
      <c r="T382" s="174"/>
      <c r="U382" s="175"/>
      <c r="V382" s="173"/>
      <c r="W382" s="176"/>
      <c r="X382" s="175"/>
      <c r="AC382" s="130">
        <v>45800</v>
      </c>
      <c r="AD382" s="130">
        <v>20000</v>
      </c>
    </row>
    <row r="383" spans="1:30" ht="16.5" customHeight="1" x14ac:dyDescent="0.15">
      <c r="A383" s="148">
        <v>6</v>
      </c>
      <c r="B383" s="149" t="s">
        <v>2943</v>
      </c>
      <c r="C383" s="150" t="s">
        <v>926</v>
      </c>
      <c r="D383" s="150" t="s">
        <v>64</v>
      </c>
      <c r="E383" s="150">
        <v>34</v>
      </c>
      <c r="F383" s="454" t="s">
        <v>2883</v>
      </c>
      <c r="G383" s="633">
        <v>44019</v>
      </c>
      <c r="H383" s="685"/>
      <c r="I383" s="177"/>
      <c r="J383" s="178"/>
      <c r="K383" s="179"/>
      <c r="L383" s="591">
        <v>60000</v>
      </c>
      <c r="M383" s="592"/>
      <c r="N383" s="183"/>
      <c r="O383" s="157"/>
      <c r="P383" s="158"/>
      <c r="Q383" s="159"/>
      <c r="R383" s="159"/>
      <c r="S383" s="159"/>
      <c r="T383" s="159"/>
      <c r="U383" s="160"/>
      <c r="V383" s="158"/>
      <c r="W383" s="161"/>
      <c r="X383" s="160"/>
      <c r="AC383" s="130">
        <v>38600</v>
      </c>
    </row>
    <row r="384" spans="1:30" ht="16.5" customHeight="1" x14ac:dyDescent="0.15">
      <c r="A384" s="162"/>
      <c r="B384" s="163"/>
      <c r="C384" s="164"/>
      <c r="D384" s="164"/>
      <c r="E384" s="164"/>
      <c r="F384" s="433"/>
      <c r="G384" s="632"/>
      <c r="H384" s="686"/>
      <c r="I384" s="166"/>
      <c r="J384" s="167"/>
      <c r="K384" s="168"/>
      <c r="L384" s="593"/>
      <c r="M384" s="594"/>
      <c r="N384" s="181"/>
      <c r="O384" s="172"/>
      <c r="P384" s="173"/>
      <c r="Q384" s="174"/>
      <c r="R384" s="174"/>
      <c r="S384" s="174"/>
      <c r="T384" s="174"/>
      <c r="U384" s="175"/>
      <c r="V384" s="173"/>
      <c r="W384" s="176"/>
      <c r="X384" s="175"/>
      <c r="AC384" s="130">
        <v>57200</v>
      </c>
      <c r="AD384" s="130">
        <v>20000</v>
      </c>
    </row>
    <row r="385" spans="1:30" ht="16.5" customHeight="1" x14ac:dyDescent="0.15">
      <c r="A385" s="148">
        <v>6</v>
      </c>
      <c r="B385" s="149" t="s">
        <v>2944</v>
      </c>
      <c r="C385" s="150" t="s">
        <v>940</v>
      </c>
      <c r="D385" s="150" t="s">
        <v>64</v>
      </c>
      <c r="E385" s="150">
        <v>19</v>
      </c>
      <c r="F385" s="434" t="s">
        <v>2945</v>
      </c>
      <c r="G385" s="633">
        <v>44019</v>
      </c>
      <c r="H385" s="685"/>
      <c r="I385" s="177"/>
      <c r="J385" s="178"/>
      <c r="K385" s="336"/>
      <c r="L385" s="591">
        <v>40000</v>
      </c>
      <c r="M385" s="592"/>
      <c r="N385" s="156"/>
      <c r="O385" s="157"/>
      <c r="P385" s="158"/>
      <c r="Q385" s="159"/>
      <c r="R385" s="159"/>
      <c r="S385" s="159"/>
      <c r="T385" s="159"/>
      <c r="U385" s="160"/>
      <c r="V385" s="158"/>
      <c r="W385" s="161"/>
      <c r="X385" s="160"/>
      <c r="AC385" s="130">
        <v>38400</v>
      </c>
      <c r="AD385" s="130">
        <v>40000</v>
      </c>
    </row>
    <row r="386" spans="1:30" ht="16.5" customHeight="1" x14ac:dyDescent="0.15">
      <c r="A386" s="192"/>
      <c r="B386" s="212"/>
      <c r="C386" s="213"/>
      <c r="D386" s="213"/>
      <c r="E386" s="213"/>
      <c r="F386" s="431" t="s">
        <v>2946</v>
      </c>
      <c r="G386" s="634"/>
      <c r="H386" s="687"/>
      <c r="I386" s="221"/>
      <c r="J386" s="227"/>
      <c r="K386" s="337"/>
      <c r="L386" s="597"/>
      <c r="M386" s="598"/>
      <c r="N386" s="183"/>
      <c r="O386" s="191"/>
      <c r="P386" s="196"/>
      <c r="Q386" s="194"/>
      <c r="R386" s="194"/>
      <c r="S386" s="194"/>
      <c r="T386" s="194"/>
      <c r="U386" s="195"/>
      <c r="V386" s="196"/>
      <c r="W386" s="197"/>
      <c r="X386" s="195"/>
      <c r="AD386" s="130">
        <v>40000</v>
      </c>
    </row>
    <row r="387" spans="1:30" ht="16.5" customHeight="1" x14ac:dyDescent="0.15">
      <c r="A387" s="162"/>
      <c r="B387" s="163"/>
      <c r="C387" s="164"/>
      <c r="D387" s="164"/>
      <c r="E387" s="164"/>
      <c r="F387" s="432" t="s">
        <v>2947</v>
      </c>
      <c r="G387" s="632"/>
      <c r="H387" s="686"/>
      <c r="I387" s="166"/>
      <c r="J387" s="167"/>
      <c r="K387" s="168"/>
      <c r="L387" s="593"/>
      <c r="M387" s="594"/>
      <c r="N387" s="181"/>
      <c r="O387" s="172"/>
      <c r="P387" s="173"/>
      <c r="Q387" s="174"/>
      <c r="R387" s="174"/>
      <c r="S387" s="174"/>
      <c r="T387" s="174"/>
      <c r="U387" s="175"/>
      <c r="V387" s="173"/>
      <c r="W387" s="176"/>
      <c r="X387" s="175"/>
      <c r="AD387" s="130">
        <v>60000</v>
      </c>
    </row>
    <row r="388" spans="1:30" ht="16.5" customHeight="1" x14ac:dyDescent="0.15">
      <c r="A388" s="148">
        <v>6</v>
      </c>
      <c r="B388" s="149" t="s">
        <v>2948</v>
      </c>
      <c r="C388" s="150" t="s">
        <v>1049</v>
      </c>
      <c r="D388" s="150" t="s">
        <v>73</v>
      </c>
      <c r="E388" s="150">
        <v>18</v>
      </c>
      <c r="F388" s="434" t="s">
        <v>2882</v>
      </c>
      <c r="G388" s="633">
        <v>44033</v>
      </c>
      <c r="H388" s="685"/>
      <c r="I388" s="177"/>
      <c r="J388" s="178"/>
      <c r="K388" s="179"/>
      <c r="L388" s="591">
        <v>20000</v>
      </c>
      <c r="M388" s="592"/>
      <c r="N388" s="183"/>
      <c r="O388" s="157"/>
      <c r="P388" s="158"/>
      <c r="Q388" s="159"/>
      <c r="R388" s="159"/>
      <c r="S388" s="159"/>
      <c r="T388" s="159"/>
      <c r="U388" s="160"/>
      <c r="V388" s="158"/>
      <c r="W388" s="161"/>
      <c r="X388" s="160"/>
      <c r="AC388" s="130">
        <f>SUM(AC377:AC387)</f>
        <v>321400</v>
      </c>
      <c r="AD388" s="130">
        <f>SUM(AD377:AD387)</f>
        <v>300000</v>
      </c>
    </row>
    <row r="389" spans="1:30" ht="16.5" customHeight="1" x14ac:dyDescent="0.15">
      <c r="A389" s="162"/>
      <c r="B389" s="163"/>
      <c r="C389" s="164"/>
      <c r="D389" s="164"/>
      <c r="E389" s="164"/>
      <c r="F389" s="433"/>
      <c r="G389" s="632"/>
      <c r="H389" s="686"/>
      <c r="I389" s="166"/>
      <c r="J389" s="167"/>
      <c r="K389" s="224"/>
      <c r="L389" s="593"/>
      <c r="M389" s="594"/>
      <c r="N389" s="181"/>
      <c r="O389" s="172"/>
      <c r="P389" s="173"/>
      <c r="Q389" s="174"/>
      <c r="R389" s="174"/>
      <c r="S389" s="174"/>
      <c r="T389" s="174"/>
      <c r="U389" s="175"/>
      <c r="V389" s="173"/>
      <c r="W389" s="176"/>
      <c r="X389" s="175"/>
    </row>
    <row r="390" spans="1:30" ht="16.5" customHeight="1" x14ac:dyDescent="0.15">
      <c r="A390" s="148">
        <v>7</v>
      </c>
      <c r="B390" s="149" t="s">
        <v>2949</v>
      </c>
      <c r="C390" s="150" t="s">
        <v>931</v>
      </c>
      <c r="D390" s="150" t="s">
        <v>89</v>
      </c>
      <c r="E390" s="150">
        <v>35</v>
      </c>
      <c r="F390" s="454" t="s">
        <v>2884</v>
      </c>
      <c r="G390" s="633">
        <v>44048</v>
      </c>
      <c r="H390" s="685">
        <v>44141</v>
      </c>
      <c r="I390" s="177"/>
      <c r="J390" s="178"/>
      <c r="K390" s="182"/>
      <c r="L390" s="591">
        <v>20000</v>
      </c>
      <c r="M390" s="592">
        <v>10000</v>
      </c>
      <c r="N390" s="183">
        <v>-10000</v>
      </c>
      <c r="O390" s="157"/>
      <c r="P390" s="158">
        <v>10000</v>
      </c>
      <c r="Q390" s="159"/>
      <c r="R390" s="159"/>
      <c r="S390" s="159"/>
      <c r="T390" s="159">
        <v>2000</v>
      </c>
      <c r="U390" s="160"/>
      <c r="V390" s="158">
        <v>22000</v>
      </c>
      <c r="W390" s="161"/>
      <c r="X390" s="160"/>
    </row>
    <row r="391" spans="1:30" ht="16.5" customHeight="1" x14ac:dyDescent="0.15">
      <c r="A391" s="192"/>
      <c r="B391" s="212"/>
      <c r="C391" s="213"/>
      <c r="D391" s="213"/>
      <c r="E391" s="213"/>
      <c r="F391" s="439"/>
      <c r="G391" s="634"/>
      <c r="H391" s="687"/>
      <c r="I391" s="166"/>
      <c r="J391" s="167"/>
      <c r="K391" s="180"/>
      <c r="L391" s="597"/>
      <c r="M391" s="598"/>
      <c r="N391" s="171" t="s">
        <v>3172</v>
      </c>
      <c r="O391" s="191"/>
      <c r="P391" s="196"/>
      <c r="Q391" s="194"/>
      <c r="R391" s="194"/>
      <c r="S391" s="194"/>
      <c r="T391" s="194"/>
      <c r="U391" s="195"/>
      <c r="V391" s="196"/>
      <c r="W391" s="197"/>
      <c r="X391" s="195"/>
      <c r="AC391" s="130">
        <v>621400</v>
      </c>
    </row>
    <row r="392" spans="1:30" ht="16.5" customHeight="1" x14ac:dyDescent="0.15">
      <c r="A392" s="148">
        <v>7</v>
      </c>
      <c r="B392" s="149" t="s">
        <v>2949</v>
      </c>
      <c r="C392" s="150" t="s">
        <v>989</v>
      </c>
      <c r="D392" s="150" t="s">
        <v>993</v>
      </c>
      <c r="E392" s="150">
        <v>25</v>
      </c>
      <c r="F392" s="434" t="s">
        <v>2887</v>
      </c>
      <c r="G392" s="633">
        <v>44048</v>
      </c>
      <c r="H392" s="685"/>
      <c r="I392" s="177"/>
      <c r="J392" s="178"/>
      <c r="K392" s="336"/>
      <c r="L392" s="591">
        <v>40000</v>
      </c>
      <c r="M392" s="592"/>
      <c r="N392" s="156"/>
      <c r="O392" s="157"/>
      <c r="P392" s="158"/>
      <c r="Q392" s="159"/>
      <c r="R392" s="159"/>
      <c r="S392" s="159"/>
      <c r="T392" s="159"/>
      <c r="U392" s="160"/>
      <c r="V392" s="856"/>
      <c r="W392" s="161"/>
      <c r="X392" s="160"/>
    </row>
    <row r="393" spans="1:30" ht="16.5" customHeight="1" x14ac:dyDescent="0.15">
      <c r="A393" s="162"/>
      <c r="B393" s="163"/>
      <c r="C393" s="164"/>
      <c r="D393" s="164"/>
      <c r="E393" s="164"/>
      <c r="F393" s="432" t="s">
        <v>2667</v>
      </c>
      <c r="G393" s="632"/>
      <c r="H393" s="691"/>
      <c r="I393" s="166"/>
      <c r="J393" s="167"/>
      <c r="K393" s="168"/>
      <c r="L393" s="593"/>
      <c r="M393" s="594"/>
      <c r="N393" s="181"/>
      <c r="O393" s="172"/>
      <c r="P393" s="173"/>
      <c r="Q393" s="174"/>
      <c r="R393" s="174"/>
      <c r="S393" s="174"/>
      <c r="T393" s="174"/>
      <c r="U393" s="175"/>
      <c r="V393" s="173"/>
      <c r="W393" s="176"/>
      <c r="X393" s="175"/>
    </row>
    <row r="394" spans="1:30" ht="16.5" customHeight="1" x14ac:dyDescent="0.15">
      <c r="A394" s="148">
        <v>8</v>
      </c>
      <c r="B394" s="149">
        <v>2</v>
      </c>
      <c r="C394" s="150" t="s">
        <v>926</v>
      </c>
      <c r="D394" s="150" t="s">
        <v>73</v>
      </c>
      <c r="E394" s="150">
        <v>21</v>
      </c>
      <c r="F394" s="434" t="s">
        <v>2885</v>
      </c>
      <c r="G394" s="633">
        <v>44076</v>
      </c>
      <c r="H394" s="685"/>
      <c r="I394" s="177"/>
      <c r="J394" s="178"/>
      <c r="K394" s="179"/>
      <c r="L394" s="591">
        <v>20000</v>
      </c>
      <c r="M394" s="592"/>
      <c r="N394" s="156"/>
      <c r="O394" s="157"/>
      <c r="P394" s="158"/>
      <c r="Q394" s="159"/>
      <c r="R394" s="159"/>
      <c r="S394" s="159"/>
      <c r="T394" s="159"/>
      <c r="U394" s="160"/>
      <c r="V394" s="158"/>
      <c r="W394" s="161"/>
      <c r="X394" s="160"/>
    </row>
    <row r="395" spans="1:30" ht="16.5" customHeight="1" x14ac:dyDescent="0.15">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15">
      <c r="A396" s="148">
        <v>8</v>
      </c>
      <c r="B396" s="149" t="s">
        <v>2950</v>
      </c>
      <c r="C396" s="150" t="s">
        <v>989</v>
      </c>
      <c r="D396" s="150" t="s">
        <v>32</v>
      </c>
      <c r="E396" s="150">
        <v>36</v>
      </c>
      <c r="F396" s="454" t="s">
        <v>2886</v>
      </c>
      <c r="G396" s="633">
        <v>44104</v>
      </c>
      <c r="H396" s="685"/>
      <c r="I396" s="177"/>
      <c r="J396" s="178"/>
      <c r="K396" s="179"/>
      <c r="L396" s="591">
        <v>60000</v>
      </c>
      <c r="M396" s="592"/>
      <c r="N396" s="156"/>
      <c r="O396" s="157"/>
      <c r="P396" s="158"/>
      <c r="Q396" s="159"/>
      <c r="R396" s="159"/>
      <c r="S396" s="159"/>
      <c r="T396" s="159"/>
      <c r="U396" s="160"/>
      <c r="V396" s="158"/>
      <c r="W396" s="161"/>
      <c r="X396" s="160"/>
    </row>
    <row r="397" spans="1:30" ht="16.5" customHeight="1" x14ac:dyDescent="0.15">
      <c r="A397" s="192"/>
      <c r="B397" s="212"/>
      <c r="C397" s="213"/>
      <c r="D397" s="213"/>
      <c r="E397" s="213"/>
      <c r="F397" s="439"/>
      <c r="G397" s="634"/>
      <c r="H397" s="687"/>
      <c r="I397" s="166"/>
      <c r="J397" s="223"/>
      <c r="K397" s="168"/>
      <c r="L397" s="597"/>
      <c r="M397" s="598"/>
      <c r="N397" s="171"/>
      <c r="O397" s="191"/>
      <c r="P397" s="196"/>
      <c r="Q397" s="194"/>
      <c r="R397" s="194"/>
      <c r="S397" s="194"/>
      <c r="T397" s="194"/>
      <c r="U397" s="195"/>
      <c r="V397" s="196"/>
      <c r="W397" s="197"/>
      <c r="X397" s="195"/>
    </row>
    <row r="398" spans="1:30" ht="16.5" customHeight="1" x14ac:dyDescent="0.15">
      <c r="A398" s="148">
        <v>9</v>
      </c>
      <c r="B398" s="149" t="s">
        <v>2951</v>
      </c>
      <c r="C398" s="150" t="s">
        <v>931</v>
      </c>
      <c r="D398" s="150" t="s">
        <v>73</v>
      </c>
      <c r="E398" s="150">
        <v>20</v>
      </c>
      <c r="F398" s="434" t="s">
        <v>2952</v>
      </c>
      <c r="G398" s="633">
        <v>44126</v>
      </c>
      <c r="H398" s="685"/>
      <c r="I398" s="177"/>
      <c r="J398" s="178"/>
      <c r="K398" s="336"/>
      <c r="L398" s="591">
        <v>40000</v>
      </c>
      <c r="M398" s="592"/>
      <c r="N398" s="156"/>
      <c r="O398" s="157"/>
      <c r="P398" s="158"/>
      <c r="Q398" s="159"/>
      <c r="R398" s="159"/>
      <c r="S398" s="159"/>
      <c r="T398" s="159"/>
      <c r="U398" s="160"/>
      <c r="V398" s="158"/>
      <c r="W398" s="161"/>
      <c r="X398" s="160"/>
    </row>
    <row r="399" spans="1:30" ht="16.5" customHeight="1" x14ac:dyDescent="0.15">
      <c r="A399" s="192"/>
      <c r="B399" s="212"/>
      <c r="C399" s="213"/>
      <c r="D399" s="213"/>
      <c r="E399" s="213"/>
      <c r="F399" s="431" t="s">
        <v>2953</v>
      </c>
      <c r="G399" s="634"/>
      <c r="H399" s="687"/>
      <c r="I399" s="166"/>
      <c r="J399" s="167"/>
      <c r="K399" s="222"/>
      <c r="L399" s="597"/>
      <c r="M399" s="598"/>
      <c r="N399" s="181"/>
      <c r="O399" s="191"/>
      <c r="P399" s="196"/>
      <c r="Q399" s="194"/>
      <c r="R399" s="194"/>
      <c r="S399" s="194"/>
      <c r="T399" s="194"/>
      <c r="U399" s="195"/>
      <c r="V399" s="196"/>
      <c r="W399" s="197"/>
      <c r="X399" s="195"/>
    </row>
    <row r="400" spans="1:30" ht="16.5" customHeight="1" x14ac:dyDescent="0.15">
      <c r="A400" s="148">
        <v>9</v>
      </c>
      <c r="B400" s="149">
        <v>22</v>
      </c>
      <c r="C400" s="150" t="s">
        <v>931</v>
      </c>
      <c r="D400" s="150" t="s">
        <v>32</v>
      </c>
      <c r="E400" s="150">
        <v>37</v>
      </c>
      <c r="F400" s="454" t="s">
        <v>2889</v>
      </c>
      <c r="G400" s="633">
        <v>44126</v>
      </c>
      <c r="H400" s="685"/>
      <c r="I400" s="177"/>
      <c r="J400" s="178"/>
      <c r="K400" s="179"/>
      <c r="L400" s="591">
        <v>20000</v>
      </c>
      <c r="M400" s="592"/>
      <c r="N400" s="156"/>
      <c r="O400" s="157"/>
      <c r="P400" s="158"/>
      <c r="Q400" s="159"/>
      <c r="R400" s="159"/>
      <c r="S400" s="159"/>
      <c r="T400" s="159"/>
      <c r="U400" s="160"/>
      <c r="V400" s="158"/>
      <c r="W400" s="161"/>
      <c r="X400" s="160"/>
    </row>
    <row r="401" spans="1:24" ht="16.5" customHeight="1" x14ac:dyDescent="0.15">
      <c r="A401" s="162"/>
      <c r="B401" s="163"/>
      <c r="C401" s="164"/>
      <c r="D401" s="164" t="s">
        <v>1008</v>
      </c>
      <c r="E401" s="164"/>
      <c r="F401" s="456"/>
      <c r="G401" s="632"/>
      <c r="H401" s="686"/>
      <c r="I401" s="166"/>
      <c r="J401" s="167"/>
      <c r="K401" s="168"/>
      <c r="L401" s="593"/>
      <c r="M401" s="594"/>
      <c r="N401" s="181"/>
      <c r="O401" s="172"/>
      <c r="P401" s="173"/>
      <c r="Q401" s="174"/>
      <c r="R401" s="174"/>
      <c r="S401" s="174"/>
      <c r="T401" s="174"/>
      <c r="U401" s="175"/>
      <c r="V401" s="173"/>
      <c r="W401" s="176"/>
      <c r="X401" s="175"/>
    </row>
    <row r="402" spans="1:24" ht="16.5" customHeight="1" x14ac:dyDescent="0.15">
      <c r="A402" s="225">
        <v>10</v>
      </c>
      <c r="B402" s="226" t="s">
        <v>2375</v>
      </c>
      <c r="C402" s="150" t="s">
        <v>2954</v>
      </c>
      <c r="D402" s="150"/>
      <c r="E402" s="150"/>
      <c r="F402" s="573" t="s">
        <v>2955</v>
      </c>
      <c r="G402" s="633"/>
      <c r="H402" s="692"/>
      <c r="I402" s="137"/>
      <c r="J402" s="138"/>
      <c r="K402" s="189" t="s">
        <v>1924</v>
      </c>
      <c r="L402" s="591"/>
      <c r="M402" s="592"/>
      <c r="N402" s="156"/>
      <c r="O402" s="157"/>
      <c r="P402" s="158"/>
      <c r="Q402" s="159"/>
      <c r="R402" s="159"/>
      <c r="S402" s="159"/>
      <c r="T402" s="159"/>
      <c r="U402" s="160"/>
      <c r="V402" s="158"/>
      <c r="W402" s="161"/>
      <c r="X402" s="160"/>
    </row>
    <row r="403" spans="1:24" ht="16.5" customHeight="1" x14ac:dyDescent="0.15">
      <c r="A403" s="162"/>
      <c r="B403" s="163"/>
      <c r="C403" s="164"/>
      <c r="D403" s="164"/>
      <c r="E403" s="164"/>
      <c r="F403" s="433"/>
      <c r="G403" s="632"/>
      <c r="H403" s="686"/>
      <c r="I403" s="166"/>
      <c r="J403" s="167"/>
      <c r="K403" s="168"/>
      <c r="L403" s="597"/>
      <c r="M403" s="598"/>
      <c r="N403" s="181"/>
      <c r="O403" s="191"/>
      <c r="P403" s="196"/>
      <c r="Q403" s="194"/>
      <c r="R403" s="194"/>
      <c r="S403" s="194"/>
      <c r="T403" s="194"/>
      <c r="U403" s="195"/>
      <c r="V403" s="196"/>
      <c r="W403" s="197"/>
      <c r="X403" s="195"/>
    </row>
    <row r="404" spans="1:24" ht="16.5" customHeight="1" x14ac:dyDescent="0.15">
      <c r="A404" s="148">
        <v>10</v>
      </c>
      <c r="B404" s="149" t="s">
        <v>2330</v>
      </c>
      <c r="C404" s="150" t="s">
        <v>997</v>
      </c>
      <c r="D404" s="150" t="s">
        <v>73</v>
      </c>
      <c r="E404" s="150">
        <v>22</v>
      </c>
      <c r="F404" s="434" t="s">
        <v>2888</v>
      </c>
      <c r="G404" s="633">
        <v>44153</v>
      </c>
      <c r="H404" s="685"/>
      <c r="I404" s="177"/>
      <c r="J404" s="178"/>
      <c r="K404" s="155"/>
      <c r="L404" s="591">
        <v>40000</v>
      </c>
      <c r="M404" s="592"/>
      <c r="N404" s="156"/>
      <c r="O404" s="157"/>
      <c r="P404" s="158"/>
      <c r="Q404" s="159"/>
      <c r="R404" s="159"/>
      <c r="S404" s="159"/>
      <c r="T404" s="159"/>
      <c r="U404" s="160"/>
      <c r="V404" s="158"/>
      <c r="W404" s="161"/>
      <c r="X404" s="160"/>
    </row>
    <row r="405" spans="1:24" ht="16.5" customHeight="1" x14ac:dyDescent="0.15">
      <c r="A405" s="162"/>
      <c r="B405" s="163"/>
      <c r="C405" s="164"/>
      <c r="D405" s="164"/>
      <c r="E405" s="164"/>
      <c r="F405" s="433"/>
      <c r="G405" s="632"/>
      <c r="H405" s="686"/>
      <c r="I405" s="166"/>
      <c r="J405" s="167"/>
      <c r="K405" s="168"/>
      <c r="L405" s="593"/>
      <c r="M405" s="594"/>
      <c r="N405" s="181"/>
      <c r="O405" s="172"/>
      <c r="P405" s="173"/>
      <c r="Q405" s="174"/>
      <c r="R405" s="174"/>
      <c r="S405" s="174"/>
      <c r="T405" s="174"/>
      <c r="U405" s="175"/>
      <c r="V405" s="173"/>
      <c r="W405" s="176"/>
      <c r="X405" s="175"/>
    </row>
    <row r="406" spans="1:24" ht="16.5" customHeight="1" x14ac:dyDescent="0.15">
      <c r="A406" s="148">
        <v>10</v>
      </c>
      <c r="B406" s="149" t="s">
        <v>2956</v>
      </c>
      <c r="C406" s="150" t="s">
        <v>931</v>
      </c>
      <c r="D406" s="150" t="s">
        <v>89</v>
      </c>
      <c r="E406" s="150">
        <v>39</v>
      </c>
      <c r="F406" s="454" t="s">
        <v>2890</v>
      </c>
      <c r="G406" s="633">
        <v>44166</v>
      </c>
      <c r="H406" s="685"/>
      <c r="I406" s="177"/>
      <c r="J406" s="178"/>
      <c r="K406" s="179"/>
      <c r="L406" s="591">
        <v>60000</v>
      </c>
      <c r="M406" s="592"/>
      <c r="N406" s="156"/>
      <c r="O406" s="157"/>
      <c r="P406" s="158"/>
      <c r="Q406" s="159"/>
      <c r="R406" s="159"/>
      <c r="S406" s="159"/>
      <c r="T406" s="159"/>
      <c r="U406" s="160"/>
      <c r="V406" s="158"/>
      <c r="W406" s="161"/>
      <c r="X406" s="160"/>
    </row>
    <row r="407" spans="1:24" ht="16.5" customHeight="1" x14ac:dyDescent="0.15">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15">
      <c r="A408" s="148">
        <v>11</v>
      </c>
      <c r="B408" s="149" t="s">
        <v>1274</v>
      </c>
      <c r="C408" s="150" t="s">
        <v>989</v>
      </c>
      <c r="D408" s="150" t="s">
        <v>32</v>
      </c>
      <c r="E408" s="150">
        <v>38</v>
      </c>
      <c r="F408" s="454" t="s">
        <v>2894</v>
      </c>
      <c r="G408" s="633">
        <v>44173</v>
      </c>
      <c r="H408" s="685"/>
      <c r="I408" s="177"/>
      <c r="J408" s="227"/>
      <c r="K408" s="222"/>
      <c r="L408" s="591">
        <v>60000</v>
      </c>
      <c r="M408" s="592"/>
      <c r="N408" s="156"/>
      <c r="O408" s="157"/>
      <c r="P408" s="158"/>
      <c r="Q408" s="159"/>
      <c r="R408" s="159"/>
      <c r="S408" s="159"/>
      <c r="T408" s="159"/>
      <c r="U408" s="160"/>
      <c r="V408" s="158"/>
      <c r="W408" s="161"/>
      <c r="X408" s="160"/>
    </row>
    <row r="409" spans="1:24" ht="16.5" customHeight="1" x14ac:dyDescent="0.15">
      <c r="A409" s="162"/>
      <c r="B409" s="163"/>
      <c r="C409" s="164"/>
      <c r="D409" s="164"/>
      <c r="E409" s="164"/>
      <c r="F409" s="456"/>
      <c r="G409" s="632"/>
      <c r="H409" s="686"/>
      <c r="I409" s="166"/>
      <c r="J409" s="167"/>
      <c r="K409" s="168"/>
      <c r="L409" s="593"/>
      <c r="M409" s="594"/>
      <c r="N409" s="181"/>
      <c r="O409" s="172"/>
      <c r="P409" s="173"/>
      <c r="Q409" s="174"/>
      <c r="R409" s="174"/>
      <c r="S409" s="174"/>
      <c r="T409" s="174"/>
      <c r="U409" s="175"/>
      <c r="V409" s="173"/>
      <c r="W409" s="176"/>
      <c r="X409" s="175"/>
    </row>
    <row r="410" spans="1:24" ht="16.5" customHeight="1" x14ac:dyDescent="0.15">
      <c r="A410" s="148">
        <v>11</v>
      </c>
      <c r="B410" s="149" t="s">
        <v>1274</v>
      </c>
      <c r="C410" s="150" t="s">
        <v>989</v>
      </c>
      <c r="D410" s="150" t="s">
        <v>92</v>
      </c>
      <c r="E410" s="150">
        <v>23</v>
      </c>
      <c r="F410" s="434" t="s">
        <v>2891</v>
      </c>
      <c r="G410" s="633">
        <v>44173</v>
      </c>
      <c r="H410" s="685"/>
      <c r="I410" s="177"/>
      <c r="J410" s="178"/>
      <c r="K410" s="179"/>
      <c r="L410" s="591">
        <v>40000</v>
      </c>
      <c r="M410" s="592"/>
      <c r="N410" s="156"/>
      <c r="O410" s="157"/>
      <c r="P410" s="158"/>
      <c r="Q410" s="159"/>
      <c r="R410" s="159"/>
      <c r="S410" s="159"/>
      <c r="T410" s="159"/>
      <c r="U410" s="160"/>
      <c r="V410" s="158"/>
      <c r="W410" s="161"/>
      <c r="X410" s="160"/>
    </row>
    <row r="411" spans="1:24" ht="16.5" customHeight="1" x14ac:dyDescent="0.15">
      <c r="A411" s="162"/>
      <c r="B411" s="163"/>
      <c r="C411" s="164"/>
      <c r="D411" s="164"/>
      <c r="E411" s="164"/>
      <c r="F411" s="433"/>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15">
      <c r="A412" s="148">
        <v>11</v>
      </c>
      <c r="B412" s="149">
        <v>15</v>
      </c>
      <c r="C412" s="150" t="s">
        <v>931</v>
      </c>
      <c r="D412" s="150" t="s">
        <v>4</v>
      </c>
      <c r="E412" s="150"/>
      <c r="F412" s="573" t="s">
        <v>2957</v>
      </c>
      <c r="G412" s="633"/>
      <c r="H412" s="692"/>
      <c r="I412" s="177"/>
      <c r="J412" s="178"/>
      <c r="K412" s="189" t="s">
        <v>1924</v>
      </c>
      <c r="L412" s="591"/>
      <c r="M412" s="592"/>
      <c r="N412" s="156"/>
      <c r="O412" s="157"/>
      <c r="P412" s="158"/>
      <c r="Q412" s="159"/>
      <c r="R412" s="159"/>
      <c r="S412" s="159"/>
      <c r="T412" s="159"/>
      <c r="U412" s="160"/>
      <c r="V412" s="158"/>
      <c r="W412" s="161"/>
      <c r="X412" s="160"/>
    </row>
    <row r="413" spans="1:24" ht="16.5" customHeight="1" x14ac:dyDescent="0.15">
      <c r="A413" s="162"/>
      <c r="B413" s="163"/>
      <c r="C413" s="164"/>
      <c r="D413" s="164"/>
      <c r="E413" s="164"/>
      <c r="F413" s="432"/>
      <c r="G413" s="632"/>
      <c r="H413" s="686"/>
      <c r="I413" s="166"/>
      <c r="J413" s="167"/>
      <c r="K413" s="168"/>
      <c r="L413" s="593"/>
      <c r="M413" s="594"/>
      <c r="N413" s="181"/>
      <c r="O413" s="172"/>
      <c r="P413" s="173"/>
      <c r="Q413" s="174"/>
      <c r="R413" s="174"/>
      <c r="S413" s="174"/>
      <c r="T413" s="174"/>
      <c r="U413" s="175"/>
      <c r="V413" s="173"/>
      <c r="W413" s="176"/>
      <c r="X413" s="175"/>
    </row>
    <row r="414" spans="1:24" ht="16.5" customHeight="1" x14ac:dyDescent="0.15">
      <c r="A414" s="148">
        <v>11</v>
      </c>
      <c r="B414" s="149" t="s">
        <v>2958</v>
      </c>
      <c r="C414" s="150" t="s">
        <v>940</v>
      </c>
      <c r="D414" s="150" t="s">
        <v>73</v>
      </c>
      <c r="E414" s="150">
        <v>24</v>
      </c>
      <c r="F414" s="434" t="s">
        <v>2959</v>
      </c>
      <c r="G414" s="633">
        <v>44187</v>
      </c>
      <c r="H414" s="685"/>
      <c r="I414" s="177"/>
      <c r="J414" s="178"/>
      <c r="K414" s="179"/>
      <c r="L414" s="591">
        <v>60000</v>
      </c>
      <c r="M414" s="592"/>
      <c r="N414" s="156"/>
      <c r="O414" s="157"/>
      <c r="P414" s="158"/>
      <c r="Q414" s="159"/>
      <c r="R414" s="159"/>
      <c r="S414" s="159"/>
      <c r="T414" s="159"/>
      <c r="U414" s="160"/>
      <c r="V414" s="158"/>
      <c r="W414" s="161"/>
      <c r="X414" s="160"/>
    </row>
    <row r="415" spans="1:24" ht="16.5" customHeight="1" x14ac:dyDescent="0.15">
      <c r="A415" s="162"/>
      <c r="B415" s="163"/>
      <c r="C415" s="164"/>
      <c r="D415" s="164"/>
      <c r="E415" s="164"/>
      <c r="F415" s="432" t="s">
        <v>2960</v>
      </c>
      <c r="G415" s="632"/>
      <c r="H415" s="691"/>
      <c r="I415" s="166"/>
      <c r="J415" s="167"/>
      <c r="K415" s="168"/>
      <c r="L415" s="593"/>
      <c r="M415" s="594"/>
      <c r="N415" s="181"/>
      <c r="O415" s="172"/>
      <c r="P415" s="173"/>
      <c r="Q415" s="174"/>
      <c r="R415" s="174"/>
      <c r="S415" s="174"/>
      <c r="T415" s="174"/>
      <c r="U415" s="175"/>
      <c r="V415" s="173"/>
      <c r="W415" s="176"/>
      <c r="X415" s="175"/>
    </row>
    <row r="416" spans="1:24" ht="16.5" customHeight="1" x14ac:dyDescent="0.15">
      <c r="A416" s="148">
        <v>11</v>
      </c>
      <c r="B416" s="149" t="s">
        <v>2961</v>
      </c>
      <c r="C416" s="150"/>
      <c r="D416" s="150" t="s">
        <v>28</v>
      </c>
      <c r="E416" s="150">
        <v>52</v>
      </c>
      <c r="F416" s="572" t="s">
        <v>2892</v>
      </c>
      <c r="G416" s="633">
        <v>44194</v>
      </c>
      <c r="H416" s="685"/>
      <c r="I416" s="177"/>
      <c r="J416" s="178"/>
      <c r="K416" s="155"/>
      <c r="L416" s="591">
        <v>20000</v>
      </c>
      <c r="M416" s="592"/>
      <c r="N416" s="156"/>
      <c r="O416" s="157"/>
      <c r="P416" s="158"/>
      <c r="Q416" s="159"/>
      <c r="R416" s="159"/>
      <c r="S416" s="159"/>
      <c r="T416" s="159"/>
      <c r="U416" s="160"/>
      <c r="V416" s="158"/>
      <c r="W416" s="161"/>
      <c r="X416" s="160"/>
    </row>
    <row r="417" spans="1:24" ht="16.5" customHeight="1" x14ac:dyDescent="0.15">
      <c r="A417" s="162"/>
      <c r="B417" s="163"/>
      <c r="C417" s="164"/>
      <c r="D417" s="164"/>
      <c r="E417" s="164"/>
      <c r="F417" s="433"/>
      <c r="G417" s="632"/>
      <c r="H417" s="686"/>
      <c r="I417" s="166"/>
      <c r="J417" s="167"/>
      <c r="K417" s="168"/>
      <c r="L417" s="593"/>
      <c r="M417" s="594"/>
      <c r="N417" s="181"/>
      <c r="O417" s="172"/>
      <c r="P417" s="173"/>
      <c r="Q417" s="174"/>
      <c r="R417" s="174"/>
      <c r="S417" s="174"/>
      <c r="T417" s="174"/>
      <c r="U417" s="175"/>
      <c r="V417" s="173"/>
      <c r="W417" s="176"/>
      <c r="X417" s="175"/>
    </row>
    <row r="418" spans="1:24" ht="16.5" customHeight="1" x14ac:dyDescent="0.15">
      <c r="A418" s="192">
        <v>12</v>
      </c>
      <c r="B418" s="212" t="s">
        <v>2962</v>
      </c>
      <c r="C418" s="150" t="s">
        <v>926</v>
      </c>
      <c r="D418" s="150" t="s">
        <v>32</v>
      </c>
      <c r="E418" s="213">
        <v>40</v>
      </c>
      <c r="F418" s="455" t="s">
        <v>2893</v>
      </c>
      <c r="G418" s="634">
        <v>44209</v>
      </c>
      <c r="H418" s="687"/>
      <c r="I418" s="177"/>
      <c r="J418" s="178"/>
      <c r="K418" s="222"/>
      <c r="L418" s="597">
        <v>20000</v>
      </c>
      <c r="M418" s="598"/>
      <c r="N418" s="183"/>
      <c r="O418" s="191"/>
      <c r="P418" s="196"/>
      <c r="Q418" s="194"/>
      <c r="R418" s="194"/>
      <c r="S418" s="194"/>
      <c r="T418" s="194"/>
      <c r="U418" s="195"/>
      <c r="V418" s="196"/>
      <c r="W418" s="197"/>
      <c r="X418" s="195"/>
    </row>
    <row r="419" spans="1:24" ht="16.5" customHeight="1" x14ac:dyDescent="0.15">
      <c r="A419" s="192"/>
      <c r="B419" s="212"/>
      <c r="C419" s="213"/>
      <c r="D419" s="213"/>
      <c r="E419" s="213"/>
      <c r="F419" s="439"/>
      <c r="G419" s="634"/>
      <c r="H419" s="687"/>
      <c r="I419" s="166"/>
      <c r="J419" s="167"/>
      <c r="K419" s="168"/>
      <c r="L419" s="597"/>
      <c r="M419" s="598"/>
      <c r="N419" s="181"/>
      <c r="O419" s="191"/>
      <c r="P419" s="196"/>
      <c r="Q419" s="194"/>
      <c r="R419" s="194"/>
      <c r="S419" s="194"/>
      <c r="T419" s="194"/>
      <c r="U419" s="195"/>
      <c r="V419" s="196"/>
      <c r="W419" s="197"/>
      <c r="X419" s="195"/>
    </row>
    <row r="420" spans="1:24" ht="16.5" customHeight="1" x14ac:dyDescent="0.15">
      <c r="A420" s="148"/>
      <c r="B420" s="149"/>
      <c r="C420" s="150"/>
      <c r="D420" s="150" t="s">
        <v>1686</v>
      </c>
      <c r="E420" s="150"/>
      <c r="F420" s="454" t="s">
        <v>2811</v>
      </c>
      <c r="G420" s="633"/>
      <c r="H420" s="685"/>
      <c r="I420" s="177"/>
      <c r="J420" s="227"/>
      <c r="K420" s="222"/>
      <c r="L420" s="591">
        <v>30000</v>
      </c>
      <c r="M420" s="592"/>
      <c r="N420" s="156"/>
      <c r="O420" s="157"/>
      <c r="P420" s="158"/>
      <c r="Q420" s="159"/>
      <c r="R420" s="159"/>
      <c r="S420" s="159"/>
      <c r="T420" s="159"/>
      <c r="U420" s="160"/>
      <c r="V420" s="158"/>
      <c r="W420" s="161"/>
      <c r="X420" s="160"/>
    </row>
    <row r="421" spans="1:24" ht="16.5" customHeight="1" x14ac:dyDescent="0.15">
      <c r="A421" s="162"/>
      <c r="B421" s="163"/>
      <c r="C421" s="164"/>
      <c r="D421" s="164"/>
      <c r="E421" s="164"/>
      <c r="F421" s="461">
        <v>30000</v>
      </c>
      <c r="G421" s="632"/>
      <c r="H421" s="686"/>
      <c r="I421" s="166"/>
      <c r="J421" s="167"/>
      <c r="K421" s="168"/>
      <c r="L421" s="593"/>
      <c r="M421" s="594"/>
      <c r="N421" s="181"/>
      <c r="O421" s="172"/>
      <c r="P421" s="173"/>
      <c r="Q421" s="174"/>
      <c r="R421" s="174"/>
      <c r="S421" s="174"/>
      <c r="T421" s="174"/>
      <c r="U421" s="175"/>
      <c r="V421" s="173"/>
      <c r="W421" s="176"/>
      <c r="X421" s="175"/>
    </row>
    <row r="422" spans="1:24" ht="16.5" customHeight="1" x14ac:dyDescent="0.15">
      <c r="A422" s="148"/>
      <c r="B422" s="149"/>
      <c r="C422" s="150"/>
      <c r="D422" s="150" t="s">
        <v>1670</v>
      </c>
      <c r="E422" s="150">
        <v>73</v>
      </c>
      <c r="F422" s="454" t="s">
        <v>3023</v>
      </c>
      <c r="G422" s="633"/>
      <c r="H422" s="685"/>
      <c r="I422" s="177"/>
      <c r="J422" s="227"/>
      <c r="K422" s="219"/>
      <c r="L422" s="591"/>
      <c r="M422" s="592"/>
      <c r="N422" s="156"/>
      <c r="O422" s="157"/>
      <c r="P422" s="158"/>
      <c r="Q422" s="159"/>
      <c r="R422" s="159"/>
      <c r="S422" s="159"/>
      <c r="T422" s="159"/>
      <c r="U422" s="160"/>
      <c r="V422" s="158"/>
      <c r="W422" s="161"/>
      <c r="X422" s="160"/>
    </row>
    <row r="423" spans="1:24" ht="16.5" customHeight="1" x14ac:dyDescent="0.15">
      <c r="A423" s="162"/>
      <c r="B423" s="163"/>
      <c r="C423" s="164"/>
      <c r="D423" s="164"/>
      <c r="E423" s="164"/>
      <c r="F423" s="461">
        <v>10000</v>
      </c>
      <c r="G423" s="632"/>
      <c r="H423" s="686"/>
      <c r="I423" s="166"/>
      <c r="J423" s="167"/>
      <c r="K423" s="224"/>
      <c r="L423" s="593"/>
      <c r="M423" s="594"/>
      <c r="N423" s="181"/>
      <c r="O423" s="172"/>
      <c r="P423" s="173"/>
      <c r="Q423" s="174"/>
      <c r="R423" s="174"/>
      <c r="S423" s="174"/>
      <c r="T423" s="174"/>
      <c r="U423" s="175"/>
      <c r="V423" s="173"/>
      <c r="W423" s="176"/>
      <c r="X423" s="175"/>
    </row>
    <row r="424" spans="1:24" ht="16.5" customHeight="1" x14ac:dyDescent="0.15">
      <c r="A424" s="148"/>
      <c r="B424" s="149"/>
      <c r="C424" s="150"/>
      <c r="D424" s="150" t="s">
        <v>32</v>
      </c>
      <c r="E424" s="150">
        <v>71</v>
      </c>
      <c r="F424" s="454" t="s">
        <v>3021</v>
      </c>
      <c r="G424" s="633"/>
      <c r="H424" s="685">
        <v>44201</v>
      </c>
      <c r="I424" s="177"/>
      <c r="J424" s="178"/>
      <c r="K424" s="460"/>
      <c r="L424" s="591">
        <v>10000</v>
      </c>
      <c r="M424" s="592">
        <v>10000</v>
      </c>
      <c r="N424" s="183">
        <v>-10000</v>
      </c>
      <c r="O424" s="157"/>
      <c r="P424" s="158"/>
      <c r="Q424" s="159"/>
      <c r="R424" s="159"/>
      <c r="S424" s="159"/>
      <c r="T424" s="159"/>
      <c r="U424" s="160"/>
      <c r="V424" s="158">
        <v>10000</v>
      </c>
      <c r="W424" s="161"/>
      <c r="X424" s="160"/>
    </row>
    <row r="425" spans="1:24" ht="16.5" customHeight="1" x14ac:dyDescent="0.15">
      <c r="A425" s="162"/>
      <c r="B425" s="163"/>
      <c r="C425" s="164"/>
      <c r="D425" s="164"/>
      <c r="E425" s="164"/>
      <c r="F425" s="461">
        <v>10000</v>
      </c>
      <c r="G425" s="632"/>
      <c r="H425" s="686"/>
      <c r="I425" s="463"/>
      <c r="J425" s="464"/>
      <c r="K425" s="465"/>
      <c r="L425" s="593"/>
      <c r="M425" s="594"/>
      <c r="N425" s="181" t="s">
        <v>3172</v>
      </c>
      <c r="O425" s="172"/>
      <c r="P425" s="228"/>
      <c r="Q425" s="170"/>
      <c r="R425" s="174"/>
      <c r="S425" s="174"/>
      <c r="T425" s="174"/>
      <c r="U425" s="175"/>
      <c r="V425" s="173"/>
      <c r="W425" s="176"/>
      <c r="X425" s="175"/>
    </row>
    <row r="426" spans="1:24" ht="16.5" customHeight="1" x14ac:dyDescent="0.15">
      <c r="A426" s="148"/>
      <c r="B426" s="149"/>
      <c r="C426" s="150"/>
      <c r="D426" s="150" t="s">
        <v>32</v>
      </c>
      <c r="E426" s="150">
        <v>72</v>
      </c>
      <c r="F426" s="454" t="s">
        <v>3022</v>
      </c>
      <c r="G426" s="636"/>
      <c r="H426" s="692"/>
      <c r="I426" s="177"/>
      <c r="J426" s="178"/>
      <c r="K426" s="460"/>
      <c r="L426" s="591">
        <v>30000</v>
      </c>
      <c r="M426" s="592"/>
      <c r="N426" s="156"/>
      <c r="O426" s="157"/>
      <c r="P426" s="158"/>
      <c r="Q426" s="159"/>
      <c r="R426" s="159"/>
      <c r="S426" s="159"/>
      <c r="T426" s="159"/>
      <c r="U426" s="160"/>
      <c r="V426" s="158"/>
      <c r="W426" s="161"/>
      <c r="X426" s="160"/>
    </row>
    <row r="427" spans="1:24" ht="16.5" customHeight="1" thickBot="1" x14ac:dyDescent="0.2">
      <c r="A427" s="230"/>
      <c r="B427" s="231"/>
      <c r="C427" s="232"/>
      <c r="D427" s="232"/>
      <c r="E427" s="232"/>
      <c r="F427" s="466">
        <v>30000</v>
      </c>
      <c r="G427" s="637"/>
      <c r="H427" s="693"/>
      <c r="I427" s="468"/>
      <c r="J427" s="469"/>
      <c r="K427" s="470"/>
      <c r="L427" s="601"/>
      <c r="M427" s="602"/>
      <c r="N427" s="602"/>
      <c r="O427" s="238"/>
      <c r="P427" s="239"/>
      <c r="Q427" s="240"/>
      <c r="R427" s="240"/>
      <c r="S427" s="240"/>
      <c r="T427" s="240"/>
      <c r="U427" s="241"/>
      <c r="V427" s="239"/>
      <c r="W427" s="242"/>
      <c r="X427" s="241"/>
    </row>
    <row r="428" spans="1:24" ht="16.5" customHeight="1" thickTop="1" thickBot="1" x14ac:dyDescent="0.2">
      <c r="A428" s="1388" t="s">
        <v>2812</v>
      </c>
      <c r="B428" s="1389"/>
      <c r="C428" s="1390" t="s">
        <v>899</v>
      </c>
      <c r="D428" s="1393" t="s">
        <v>900</v>
      </c>
      <c r="E428" s="809"/>
      <c r="F428" s="1396" t="s">
        <v>901</v>
      </c>
      <c r="G428" s="1399" t="s">
        <v>1923</v>
      </c>
      <c r="H428" s="1402" t="s">
        <v>903</v>
      </c>
      <c r="I428" s="580"/>
      <c r="J428" s="581"/>
      <c r="K428" s="1405" t="s">
        <v>904</v>
      </c>
      <c r="L428" s="1412" t="s">
        <v>1623</v>
      </c>
      <c r="M428" s="588" t="s">
        <v>906</v>
      </c>
      <c r="N428" s="134">
        <f>M430+N430</f>
        <v>0</v>
      </c>
      <c r="O428" s="1410" t="s">
        <v>907</v>
      </c>
      <c r="P428" s="1370" t="s">
        <v>908</v>
      </c>
      <c r="Q428" s="1372" t="s">
        <v>909</v>
      </c>
      <c r="R428" s="1374" t="s">
        <v>910</v>
      </c>
      <c r="S428" s="136" t="s">
        <v>910</v>
      </c>
      <c r="T428" s="1374" t="s">
        <v>911</v>
      </c>
      <c r="U428" s="1376" t="s">
        <v>912</v>
      </c>
      <c r="V428" s="1378" t="s">
        <v>913</v>
      </c>
      <c r="W428" s="1380" t="s">
        <v>914</v>
      </c>
      <c r="X428" s="1382" t="s">
        <v>915</v>
      </c>
    </row>
    <row r="429" spans="1:24" ht="16.5" customHeight="1" x14ac:dyDescent="0.15">
      <c r="A429" s="1384" t="s">
        <v>916</v>
      </c>
      <c r="B429" s="1386" t="s">
        <v>917</v>
      </c>
      <c r="C429" s="1391"/>
      <c r="D429" s="1394"/>
      <c r="E429" s="810" t="s">
        <v>2577</v>
      </c>
      <c r="F429" s="1397"/>
      <c r="G429" s="1400"/>
      <c r="H429" s="1403"/>
      <c r="I429" s="582" t="s">
        <v>918</v>
      </c>
      <c r="J429" s="583" t="s">
        <v>919</v>
      </c>
      <c r="K429" s="1406"/>
      <c r="L429" s="1413"/>
      <c r="M429" s="589" t="s">
        <v>920</v>
      </c>
      <c r="N429" s="141" t="s">
        <v>921</v>
      </c>
      <c r="O429" s="1411"/>
      <c r="P429" s="1371"/>
      <c r="Q429" s="1373"/>
      <c r="R429" s="1375"/>
      <c r="S429" s="140" t="s">
        <v>922</v>
      </c>
      <c r="T429" s="1375"/>
      <c r="U429" s="1377"/>
      <c r="V429" s="1379"/>
      <c r="W429" s="1381"/>
      <c r="X429" s="1383"/>
    </row>
    <row r="430" spans="1:24" ht="16.5" customHeight="1" thickBot="1" x14ac:dyDescent="0.2">
      <c r="A430" s="1385"/>
      <c r="B430" s="1387"/>
      <c r="C430" s="1392"/>
      <c r="D430" s="1395"/>
      <c r="E430" s="811"/>
      <c r="F430" s="1398"/>
      <c r="G430" s="1401"/>
      <c r="H430" s="1404"/>
      <c r="I430" s="584" t="s">
        <v>923</v>
      </c>
      <c r="J430" s="585" t="s">
        <v>924</v>
      </c>
      <c r="K430" s="1407"/>
      <c r="L430" s="590">
        <f t="shared" ref="L430:X430" si="6">SUM(L431:L501)</f>
        <v>1050000</v>
      </c>
      <c r="M430" s="590">
        <f t="shared" si="6"/>
        <v>790000</v>
      </c>
      <c r="N430" s="590">
        <f t="shared" si="6"/>
        <v>-790000</v>
      </c>
      <c r="O430" s="628">
        <f t="shared" si="6"/>
        <v>0</v>
      </c>
      <c r="P430" s="590">
        <f t="shared" si="6"/>
        <v>260000</v>
      </c>
      <c r="Q430" s="590">
        <f t="shared" si="6"/>
        <v>0</v>
      </c>
      <c r="R430" s="590">
        <f t="shared" si="6"/>
        <v>3634</v>
      </c>
      <c r="S430" s="590">
        <f t="shared" si="6"/>
        <v>986</v>
      </c>
      <c r="T430" s="590">
        <f t="shared" si="6"/>
        <v>729800</v>
      </c>
      <c r="U430" s="628">
        <f t="shared" si="6"/>
        <v>0</v>
      </c>
      <c r="V430" s="590">
        <f t="shared" si="6"/>
        <v>1717800</v>
      </c>
      <c r="W430" s="590">
        <f t="shared" si="6"/>
        <v>168</v>
      </c>
      <c r="X430" s="628">
        <f t="shared" si="6"/>
        <v>0</v>
      </c>
    </row>
    <row r="431" spans="1:24" ht="16.5" customHeight="1" x14ac:dyDescent="0.15">
      <c r="A431" s="148">
        <v>1</v>
      </c>
      <c r="B431" s="149" t="s">
        <v>2632</v>
      </c>
      <c r="C431" s="150" t="s">
        <v>926</v>
      </c>
      <c r="D431" s="150" t="s">
        <v>73</v>
      </c>
      <c r="E431" s="213">
        <v>11</v>
      </c>
      <c r="F431" s="431" t="s">
        <v>2633</v>
      </c>
      <c r="G431" s="631">
        <v>43523</v>
      </c>
      <c r="H431" s="685">
        <v>43819</v>
      </c>
      <c r="I431" s="153"/>
      <c r="J431" s="154"/>
      <c r="K431" s="155"/>
      <c r="L431" s="591">
        <v>40000</v>
      </c>
      <c r="M431" s="592">
        <v>30000</v>
      </c>
      <c r="N431" s="156">
        <v>-30000</v>
      </c>
      <c r="O431" s="157"/>
      <c r="P431" s="158">
        <v>10000</v>
      </c>
      <c r="Q431" s="159"/>
      <c r="R431" s="159">
        <v>245</v>
      </c>
      <c r="S431" s="159"/>
      <c r="T431" s="159">
        <v>49000</v>
      </c>
      <c r="U431" s="160"/>
      <c r="V431" s="158">
        <v>89000</v>
      </c>
      <c r="W431" s="161"/>
      <c r="X431" s="160"/>
    </row>
    <row r="432" spans="1:24" ht="16.5" customHeight="1" x14ac:dyDescent="0.15">
      <c r="A432" s="162"/>
      <c r="B432" s="163"/>
      <c r="C432" s="164"/>
      <c r="D432" s="164"/>
      <c r="E432" s="164"/>
      <c r="F432" s="432" t="s">
        <v>2634</v>
      </c>
      <c r="G432" s="632"/>
      <c r="H432" s="686"/>
      <c r="I432" s="166"/>
      <c r="J432" s="167"/>
      <c r="K432" s="168"/>
      <c r="L432" s="593"/>
      <c r="M432" s="594"/>
      <c r="N432" s="171" t="s">
        <v>3031</v>
      </c>
      <c r="O432" s="172"/>
      <c r="P432" s="173"/>
      <c r="Q432" s="174"/>
      <c r="R432" s="174"/>
      <c r="S432" s="174"/>
      <c r="T432" s="174"/>
      <c r="U432" s="175"/>
      <c r="V432" s="173"/>
      <c r="W432" s="176"/>
      <c r="X432" s="175"/>
    </row>
    <row r="433" spans="1:24" ht="16.5" customHeight="1" x14ac:dyDescent="0.15">
      <c r="A433" s="148">
        <v>2</v>
      </c>
      <c r="B433" s="149" t="s">
        <v>1268</v>
      </c>
      <c r="C433" s="150" t="s">
        <v>931</v>
      </c>
      <c r="D433" s="150" t="s">
        <v>32</v>
      </c>
      <c r="E433" s="150">
        <v>31</v>
      </c>
      <c r="F433" s="454" t="s">
        <v>2635</v>
      </c>
      <c r="G433" s="633">
        <v>43534</v>
      </c>
      <c r="H433" s="690">
        <v>43516</v>
      </c>
      <c r="I433" s="177" t="s">
        <v>2799</v>
      </c>
      <c r="J433" s="178"/>
      <c r="K433" s="179"/>
      <c r="L433" s="591">
        <v>40000</v>
      </c>
      <c r="M433" s="592">
        <v>30000</v>
      </c>
      <c r="N433" s="156">
        <v>-30000</v>
      </c>
      <c r="O433" s="157"/>
      <c r="P433" s="158">
        <v>10000</v>
      </c>
      <c r="Q433" s="159"/>
      <c r="R433" s="159">
        <v>57</v>
      </c>
      <c r="S433" s="159">
        <v>56</v>
      </c>
      <c r="T433" s="159">
        <v>11400</v>
      </c>
      <c r="U433" s="160"/>
      <c r="V433" s="158">
        <v>51400</v>
      </c>
      <c r="W433" s="161"/>
      <c r="X433" s="160"/>
    </row>
    <row r="434" spans="1:24" ht="16.5" customHeight="1" x14ac:dyDescent="0.15">
      <c r="A434" s="162"/>
      <c r="B434" s="163"/>
      <c r="C434" s="164"/>
      <c r="D434" s="164"/>
      <c r="E434" s="164"/>
      <c r="F434" s="433"/>
      <c r="G434" s="632"/>
      <c r="H434" s="686"/>
      <c r="I434" s="166"/>
      <c r="J434" s="167"/>
      <c r="K434" s="629"/>
      <c r="L434" s="595"/>
      <c r="M434" s="594"/>
      <c r="N434" s="171" t="s">
        <v>2809</v>
      </c>
      <c r="O434" s="172"/>
      <c r="P434" s="173"/>
      <c r="Q434" s="174"/>
      <c r="R434" s="174"/>
      <c r="S434" s="174"/>
      <c r="T434" s="174"/>
      <c r="U434" s="175"/>
      <c r="V434" s="173"/>
      <c r="W434" s="176"/>
      <c r="X434" s="175"/>
    </row>
    <row r="435" spans="1:24" ht="16.5" customHeight="1" x14ac:dyDescent="0.15">
      <c r="A435" s="148">
        <v>2</v>
      </c>
      <c r="B435" s="149">
        <v>10</v>
      </c>
      <c r="C435" s="150" t="s">
        <v>1041</v>
      </c>
      <c r="D435" s="150" t="s">
        <v>935</v>
      </c>
      <c r="E435" s="150">
        <v>12</v>
      </c>
      <c r="F435" s="434" t="s">
        <v>2636</v>
      </c>
      <c r="G435" s="633">
        <v>43535</v>
      </c>
      <c r="H435" s="685">
        <v>43535</v>
      </c>
      <c r="I435" s="177" t="s">
        <v>2799</v>
      </c>
      <c r="J435" s="178"/>
      <c r="K435" s="182"/>
      <c r="L435" s="591">
        <v>20000</v>
      </c>
      <c r="M435" s="592">
        <v>10000</v>
      </c>
      <c r="N435" s="183">
        <v>-10000</v>
      </c>
      <c r="O435" s="157"/>
      <c r="P435" s="158">
        <v>10000</v>
      </c>
      <c r="Q435" s="159"/>
      <c r="R435" s="159">
        <v>285</v>
      </c>
      <c r="S435" s="159">
        <v>296</v>
      </c>
      <c r="T435" s="159">
        <v>57000</v>
      </c>
      <c r="U435" s="160"/>
      <c r="V435" s="158">
        <v>77000</v>
      </c>
      <c r="W435" s="161"/>
      <c r="X435" s="160"/>
    </row>
    <row r="436" spans="1:24" ht="16.5" customHeight="1" x14ac:dyDescent="0.15">
      <c r="A436" s="162"/>
      <c r="B436" s="163"/>
      <c r="C436" s="164"/>
      <c r="D436" s="164" t="s">
        <v>938</v>
      </c>
      <c r="E436" s="164"/>
      <c r="F436" s="433"/>
      <c r="G436" s="632"/>
      <c r="H436" s="686"/>
      <c r="I436" s="166"/>
      <c r="J436" s="223"/>
      <c r="K436" s="180"/>
      <c r="L436" s="593"/>
      <c r="M436" s="594"/>
      <c r="N436" s="171" t="s">
        <v>2809</v>
      </c>
      <c r="O436" s="172"/>
      <c r="P436" s="173"/>
      <c r="Q436" s="174"/>
      <c r="R436" s="174"/>
      <c r="S436" s="174"/>
      <c r="T436" s="174"/>
      <c r="U436" s="175"/>
      <c r="V436" s="173"/>
      <c r="W436" s="176"/>
      <c r="X436" s="175"/>
    </row>
    <row r="437" spans="1:24" ht="16.5" customHeight="1" x14ac:dyDescent="0.15">
      <c r="A437" s="148">
        <v>2</v>
      </c>
      <c r="B437" s="149" t="s">
        <v>2637</v>
      </c>
      <c r="C437" s="150" t="s">
        <v>931</v>
      </c>
      <c r="D437" s="150" t="s">
        <v>73</v>
      </c>
      <c r="E437" s="150">
        <v>13</v>
      </c>
      <c r="F437" s="434" t="s">
        <v>2638</v>
      </c>
      <c r="G437" s="633">
        <v>43541</v>
      </c>
      <c r="H437" s="685">
        <v>43726</v>
      </c>
      <c r="I437" s="177"/>
      <c r="J437" s="178"/>
      <c r="K437" s="182"/>
      <c r="L437" s="591">
        <v>20000</v>
      </c>
      <c r="M437" s="592">
        <v>10000</v>
      </c>
      <c r="N437" s="156">
        <v>-10000</v>
      </c>
      <c r="O437" s="157"/>
      <c r="P437" s="158">
        <v>10000</v>
      </c>
      <c r="Q437" s="159"/>
      <c r="R437" s="159">
        <v>237</v>
      </c>
      <c r="S437" s="159">
        <v>282</v>
      </c>
      <c r="T437" s="159">
        <v>47400</v>
      </c>
      <c r="U437" s="160"/>
      <c r="V437" s="158">
        <v>67400</v>
      </c>
      <c r="W437" s="161"/>
      <c r="X437" s="160"/>
    </row>
    <row r="438" spans="1:24" ht="16.5" customHeight="1" x14ac:dyDescent="0.15">
      <c r="A438" s="162"/>
      <c r="B438" s="163"/>
      <c r="C438" s="164"/>
      <c r="D438" s="164"/>
      <c r="E438" s="164"/>
      <c r="F438" s="432" t="s">
        <v>2639</v>
      </c>
      <c r="G438" s="632"/>
      <c r="H438" s="686">
        <v>43819</v>
      </c>
      <c r="I438" s="166"/>
      <c r="J438" s="167"/>
      <c r="K438" s="180"/>
      <c r="L438" s="593"/>
      <c r="M438" s="594"/>
      <c r="N438" s="171" t="s">
        <v>3031</v>
      </c>
      <c r="O438" s="172"/>
      <c r="P438" s="173"/>
      <c r="Q438" s="174"/>
      <c r="R438" s="174"/>
      <c r="S438" s="174"/>
      <c r="T438" s="174"/>
      <c r="U438" s="175"/>
      <c r="V438" s="173"/>
      <c r="W438" s="176"/>
      <c r="X438" s="175"/>
    </row>
    <row r="439" spans="1:24" ht="16.5" customHeight="1" x14ac:dyDescent="0.15">
      <c r="A439" s="148">
        <v>3</v>
      </c>
      <c r="B439" s="149" t="s">
        <v>2640</v>
      </c>
      <c r="C439" s="150" t="s">
        <v>926</v>
      </c>
      <c r="D439" s="150" t="s">
        <v>73</v>
      </c>
      <c r="E439" s="150">
        <v>14</v>
      </c>
      <c r="F439" s="434" t="s">
        <v>2641</v>
      </c>
      <c r="G439" s="633">
        <v>43541</v>
      </c>
      <c r="H439" s="685">
        <v>43819</v>
      </c>
      <c r="I439" s="177"/>
      <c r="J439" s="178"/>
      <c r="K439" s="139"/>
      <c r="L439" s="591">
        <v>20000</v>
      </c>
      <c r="M439" s="592">
        <v>10000</v>
      </c>
      <c r="N439" s="183">
        <v>-10000</v>
      </c>
      <c r="O439" s="157"/>
      <c r="P439" s="184">
        <v>10000</v>
      </c>
      <c r="Q439" s="136"/>
      <c r="R439" s="159">
        <v>135</v>
      </c>
      <c r="S439" s="159"/>
      <c r="T439" s="159">
        <v>27000</v>
      </c>
      <c r="U439" s="160"/>
      <c r="V439" s="158">
        <v>47000</v>
      </c>
      <c r="W439" s="161"/>
      <c r="X439" s="160"/>
    </row>
    <row r="440" spans="1:24" ht="16.5" customHeight="1" x14ac:dyDescent="0.15">
      <c r="A440" s="162"/>
      <c r="B440" s="163"/>
      <c r="C440" s="164"/>
      <c r="D440" s="164"/>
      <c r="E440" s="164"/>
      <c r="F440" s="432" t="s">
        <v>2642</v>
      </c>
      <c r="G440" s="634"/>
      <c r="H440" s="687"/>
      <c r="I440" s="166"/>
      <c r="J440" s="167"/>
      <c r="K440" s="168"/>
      <c r="L440" s="593"/>
      <c r="M440" s="596"/>
      <c r="N440" s="171" t="s">
        <v>3031</v>
      </c>
      <c r="O440" s="172"/>
      <c r="P440" s="173"/>
      <c r="Q440" s="174"/>
      <c r="R440" s="174"/>
      <c r="S440" s="174"/>
      <c r="T440" s="174"/>
      <c r="U440" s="175"/>
      <c r="V440" s="173"/>
      <c r="W440" s="176"/>
      <c r="X440" s="175"/>
    </row>
    <row r="441" spans="1:24" ht="16.5" customHeight="1" x14ac:dyDescent="0.15">
      <c r="A441" s="186">
        <v>3</v>
      </c>
      <c r="B441" s="187">
        <v>24</v>
      </c>
      <c r="C441" s="213" t="s">
        <v>931</v>
      </c>
      <c r="D441" s="213" t="s">
        <v>4</v>
      </c>
      <c r="E441" s="213"/>
      <c r="F441" s="573" t="s">
        <v>2643</v>
      </c>
      <c r="G441" s="633"/>
      <c r="H441" s="685"/>
      <c r="I441" s="188"/>
      <c r="J441" s="138"/>
      <c r="K441" s="189" t="s">
        <v>1924</v>
      </c>
      <c r="L441" s="597"/>
      <c r="M441" s="598"/>
      <c r="N441" s="183"/>
      <c r="O441" s="191"/>
      <c r="P441" s="192"/>
      <c r="Q441" s="193"/>
      <c r="R441" s="194"/>
      <c r="S441" s="194"/>
      <c r="T441" s="194"/>
      <c r="U441" s="195"/>
      <c r="V441" s="196"/>
      <c r="W441" s="197"/>
      <c r="X441" s="195"/>
    </row>
    <row r="442" spans="1:24" ht="16.5" customHeight="1" thickBot="1" x14ac:dyDescent="0.2">
      <c r="A442" s="198"/>
      <c r="B442" s="199"/>
      <c r="C442" s="200"/>
      <c r="D442" s="200"/>
      <c r="E442" s="200"/>
      <c r="F442" s="436"/>
      <c r="G442" s="635"/>
      <c r="H442" s="688"/>
      <c r="I442" s="202"/>
      <c r="J442" s="203"/>
      <c r="K442" s="204"/>
      <c r="L442" s="599"/>
      <c r="M442" s="600"/>
      <c r="N442" s="205"/>
      <c r="O442" s="206"/>
      <c r="P442" s="207"/>
      <c r="Q442" s="208"/>
      <c r="R442" s="208"/>
      <c r="S442" s="208"/>
      <c r="T442" s="208"/>
      <c r="U442" s="209"/>
      <c r="V442" s="207"/>
      <c r="W442" s="210"/>
      <c r="X442" s="209"/>
    </row>
    <row r="443" spans="1:24" ht="16.5" customHeight="1" x14ac:dyDescent="0.15">
      <c r="A443" s="186">
        <v>4</v>
      </c>
      <c r="B443" s="187">
        <v>21</v>
      </c>
      <c r="C443" s="213" t="s">
        <v>931</v>
      </c>
      <c r="D443" s="213" t="s">
        <v>4</v>
      </c>
      <c r="E443" s="213"/>
      <c r="F443" s="574" t="s">
        <v>2335</v>
      </c>
      <c r="G443" s="634"/>
      <c r="H443" s="689"/>
      <c r="I443" s="153"/>
      <c r="J443" s="154"/>
      <c r="K443" s="189" t="s">
        <v>1924</v>
      </c>
      <c r="L443" s="597"/>
      <c r="M443" s="598"/>
      <c r="N443" s="183"/>
      <c r="O443" s="191"/>
      <c r="P443" s="196"/>
      <c r="Q443" s="194"/>
      <c r="R443" s="194"/>
      <c r="S443" s="194"/>
      <c r="T443" s="194"/>
      <c r="U443" s="195"/>
      <c r="V443" s="196"/>
      <c r="W443" s="197"/>
      <c r="X443" s="195"/>
    </row>
    <row r="444" spans="1:24" ht="16.5" customHeight="1" x14ac:dyDescent="0.15">
      <c r="A444" s="162"/>
      <c r="B444" s="163"/>
      <c r="C444" s="164"/>
      <c r="D444" s="164"/>
      <c r="E444" s="164"/>
      <c r="F444" s="433"/>
      <c r="G444" s="632"/>
      <c r="H444" s="686"/>
      <c r="I444" s="166"/>
      <c r="J444" s="167"/>
      <c r="K444" s="168"/>
      <c r="L444" s="593"/>
      <c r="M444" s="594"/>
      <c r="N444" s="181"/>
      <c r="O444" s="172"/>
      <c r="P444" s="173"/>
      <c r="Q444" s="174"/>
      <c r="R444" s="174"/>
      <c r="S444" s="174"/>
      <c r="T444" s="174"/>
      <c r="U444" s="175"/>
      <c r="V444" s="173"/>
      <c r="W444" s="176"/>
      <c r="X444" s="175"/>
    </row>
    <row r="445" spans="1:24" ht="16.5" customHeight="1" x14ac:dyDescent="0.15">
      <c r="A445" s="192">
        <v>5</v>
      </c>
      <c r="B445" s="212" t="s">
        <v>952</v>
      </c>
      <c r="C445" s="213" t="s">
        <v>931</v>
      </c>
      <c r="D445" s="213" t="s">
        <v>956</v>
      </c>
      <c r="E445" s="213">
        <v>32</v>
      </c>
      <c r="F445" s="455" t="s">
        <v>2644</v>
      </c>
      <c r="G445" s="634">
        <v>43619</v>
      </c>
      <c r="H445" s="689">
        <v>43698</v>
      </c>
      <c r="I445" s="177"/>
      <c r="J445" s="178"/>
      <c r="K445" s="155"/>
      <c r="L445" s="597">
        <v>60000</v>
      </c>
      <c r="M445" s="598">
        <v>50000</v>
      </c>
      <c r="N445" s="183">
        <v>-50000</v>
      </c>
      <c r="O445" s="191"/>
      <c r="P445" s="196">
        <v>10000</v>
      </c>
      <c r="Q445" s="194"/>
      <c r="R445" s="194">
        <v>42</v>
      </c>
      <c r="S445" s="194"/>
      <c r="T445" s="194">
        <v>8400</v>
      </c>
      <c r="U445" s="195"/>
      <c r="V445" s="196">
        <v>68400</v>
      </c>
      <c r="W445" s="197"/>
      <c r="X445" s="195"/>
    </row>
    <row r="446" spans="1:24" ht="16.5" customHeight="1" x14ac:dyDescent="0.15">
      <c r="A446" s="162"/>
      <c r="B446" s="163"/>
      <c r="C446" s="164"/>
      <c r="D446" s="164"/>
      <c r="E446" s="164"/>
      <c r="F446" s="456"/>
      <c r="G446" s="632"/>
      <c r="H446" s="686"/>
      <c r="I446" s="166"/>
      <c r="J446" s="167"/>
      <c r="K446" s="168"/>
      <c r="L446" s="593"/>
      <c r="M446" s="594"/>
      <c r="N446" s="171" t="s">
        <v>3031</v>
      </c>
      <c r="O446" s="191"/>
      <c r="P446" s="173"/>
      <c r="Q446" s="174"/>
      <c r="R446" s="174"/>
      <c r="S446" s="174"/>
      <c r="T446" s="174"/>
      <c r="U446" s="175"/>
      <c r="V446" s="173"/>
      <c r="W446" s="176"/>
      <c r="X446" s="175"/>
    </row>
    <row r="447" spans="1:24" ht="16.5" customHeight="1" x14ac:dyDescent="0.15">
      <c r="A447" s="192">
        <v>5</v>
      </c>
      <c r="B447" s="212" t="s">
        <v>2645</v>
      </c>
      <c r="C447" s="213" t="s">
        <v>931</v>
      </c>
      <c r="D447" s="213" t="s">
        <v>956</v>
      </c>
      <c r="E447" s="213">
        <v>33</v>
      </c>
      <c r="F447" s="455" t="s">
        <v>2646</v>
      </c>
      <c r="G447" s="634">
        <v>43628</v>
      </c>
      <c r="H447" s="689">
        <v>43608</v>
      </c>
      <c r="I447" s="177" t="s">
        <v>2801</v>
      </c>
      <c r="J447" s="178"/>
      <c r="K447" s="155"/>
      <c r="L447" s="597">
        <v>60000</v>
      </c>
      <c r="M447" s="598">
        <v>50000</v>
      </c>
      <c r="N447" s="214">
        <v>-50000</v>
      </c>
      <c r="O447" s="215"/>
      <c r="P447" s="216">
        <v>10000</v>
      </c>
      <c r="Q447" s="194"/>
      <c r="R447" s="194">
        <v>24</v>
      </c>
      <c r="S447" s="194"/>
      <c r="T447" s="194">
        <v>4800</v>
      </c>
      <c r="U447" s="195"/>
      <c r="V447" s="196">
        <v>64800</v>
      </c>
      <c r="W447" s="197"/>
      <c r="X447" s="195"/>
    </row>
    <row r="448" spans="1:24" ht="16.5" customHeight="1" x14ac:dyDescent="0.15">
      <c r="A448" s="162"/>
      <c r="B448" s="163"/>
      <c r="C448" s="164"/>
      <c r="D448" s="164"/>
      <c r="E448" s="164"/>
      <c r="F448" s="433"/>
      <c r="G448" s="632"/>
      <c r="H448" s="686"/>
      <c r="I448" s="166"/>
      <c r="J448" s="167"/>
      <c r="K448" s="168"/>
      <c r="L448" s="593"/>
      <c r="M448" s="594"/>
      <c r="N448" s="171" t="s">
        <v>2809</v>
      </c>
      <c r="O448" s="218"/>
      <c r="P448" s="169"/>
      <c r="Q448" s="174"/>
      <c r="R448" s="174"/>
      <c r="S448" s="170"/>
      <c r="T448" s="174"/>
      <c r="U448" s="175"/>
      <c r="V448" s="173"/>
      <c r="W448" s="176"/>
      <c r="X448" s="175"/>
    </row>
    <row r="449" spans="1:24" ht="16.5" customHeight="1" x14ac:dyDescent="0.15">
      <c r="A449" s="148">
        <v>5</v>
      </c>
      <c r="B449" s="149" t="s">
        <v>2645</v>
      </c>
      <c r="C449" s="213" t="s">
        <v>931</v>
      </c>
      <c r="D449" s="150" t="s">
        <v>73</v>
      </c>
      <c r="E449" s="150">
        <v>16</v>
      </c>
      <c r="F449" s="434" t="s">
        <v>2647</v>
      </c>
      <c r="G449" s="633">
        <v>43628</v>
      </c>
      <c r="H449" s="685">
        <v>43725</v>
      </c>
      <c r="I449" s="153"/>
      <c r="J449" s="154"/>
      <c r="K449" s="155"/>
      <c r="L449" s="591">
        <v>20000</v>
      </c>
      <c r="M449" s="592">
        <v>10000</v>
      </c>
      <c r="N449" s="156">
        <v>-10000</v>
      </c>
      <c r="O449" s="191"/>
      <c r="P449" s="158">
        <v>10000</v>
      </c>
      <c r="Q449" s="159"/>
      <c r="R449" s="159">
        <v>121</v>
      </c>
      <c r="S449" s="159"/>
      <c r="T449" s="159">
        <v>24200</v>
      </c>
      <c r="U449" s="160"/>
      <c r="V449" s="158">
        <v>44200</v>
      </c>
      <c r="W449" s="161"/>
      <c r="X449" s="160"/>
    </row>
    <row r="450" spans="1:24" ht="16.5" customHeight="1" x14ac:dyDescent="0.15">
      <c r="A450" s="162"/>
      <c r="B450" s="163"/>
      <c r="C450" s="164"/>
      <c r="D450" s="164"/>
      <c r="E450" s="164"/>
      <c r="F450" s="432"/>
      <c r="G450" s="632"/>
      <c r="H450" s="686">
        <v>43819</v>
      </c>
      <c r="I450" s="166"/>
      <c r="J450" s="167"/>
      <c r="K450" s="168"/>
      <c r="L450" s="593"/>
      <c r="M450" s="594"/>
      <c r="N450" s="171" t="s">
        <v>3031</v>
      </c>
      <c r="O450" s="172"/>
      <c r="P450" s="173"/>
      <c r="Q450" s="174"/>
      <c r="R450" s="174"/>
      <c r="S450" s="174"/>
      <c r="T450" s="174"/>
      <c r="U450" s="175"/>
      <c r="V450" s="173"/>
      <c r="W450" s="176"/>
      <c r="X450" s="175"/>
    </row>
    <row r="451" spans="1:24" ht="16.5" customHeight="1" x14ac:dyDescent="0.15">
      <c r="A451" s="148">
        <v>5</v>
      </c>
      <c r="B451" s="149" t="s">
        <v>2645</v>
      </c>
      <c r="C451" s="150" t="s">
        <v>926</v>
      </c>
      <c r="D451" s="150" t="s">
        <v>73</v>
      </c>
      <c r="E451" s="150">
        <v>17</v>
      </c>
      <c r="F451" s="434" t="s">
        <v>2648</v>
      </c>
      <c r="G451" s="633">
        <v>43628</v>
      </c>
      <c r="H451" s="690">
        <v>43819</v>
      </c>
      <c r="I451" s="177"/>
      <c r="J451" s="178"/>
      <c r="K451" s="179"/>
      <c r="L451" s="591">
        <v>20000</v>
      </c>
      <c r="M451" s="592">
        <v>10000</v>
      </c>
      <c r="N451" s="156">
        <v>-10000</v>
      </c>
      <c r="O451" s="215"/>
      <c r="P451" s="158">
        <v>10000</v>
      </c>
      <c r="Q451" s="159"/>
      <c r="R451" s="159">
        <v>51</v>
      </c>
      <c r="S451" s="159"/>
      <c r="T451" s="159">
        <v>10200</v>
      </c>
      <c r="U451" s="160"/>
      <c r="V451" s="158">
        <v>30200</v>
      </c>
      <c r="W451" s="161"/>
      <c r="X451" s="160"/>
    </row>
    <row r="452" spans="1:24" ht="16.5" customHeight="1" x14ac:dyDescent="0.15">
      <c r="A452" s="220"/>
      <c r="B452" s="212"/>
      <c r="C452" s="213"/>
      <c r="D452" s="213"/>
      <c r="E452" s="213"/>
      <c r="F452" s="431"/>
      <c r="G452" s="634"/>
      <c r="H452" s="687"/>
      <c r="I452" s="221"/>
      <c r="J452" s="227"/>
      <c r="K452" s="222"/>
      <c r="L452" s="597"/>
      <c r="M452" s="598"/>
      <c r="N452" s="296" t="s">
        <v>3031</v>
      </c>
      <c r="O452" s="191"/>
      <c r="P452" s="196"/>
      <c r="Q452" s="194"/>
      <c r="R452" s="194"/>
      <c r="S452" s="194"/>
      <c r="T452" s="194"/>
      <c r="U452" s="195"/>
      <c r="V452" s="196"/>
      <c r="W452" s="197"/>
      <c r="X452" s="195"/>
    </row>
    <row r="453" spans="1:24" ht="16.5" customHeight="1" x14ac:dyDescent="0.15">
      <c r="A453" s="148">
        <v>5</v>
      </c>
      <c r="B453" s="149" t="s">
        <v>2361</v>
      </c>
      <c r="C453" s="150" t="s">
        <v>949</v>
      </c>
      <c r="D453" s="150" t="s">
        <v>73</v>
      </c>
      <c r="E453" s="150">
        <v>15</v>
      </c>
      <c r="F453" s="434" t="s">
        <v>2649</v>
      </c>
      <c r="G453" s="633">
        <v>43642</v>
      </c>
      <c r="H453" s="690">
        <v>43819</v>
      </c>
      <c r="I453" s="132"/>
      <c r="J453" s="133"/>
      <c r="K453" s="179"/>
      <c r="L453" s="591">
        <v>20000</v>
      </c>
      <c r="M453" s="592">
        <v>10000</v>
      </c>
      <c r="N453" s="156">
        <v>-10000</v>
      </c>
      <c r="O453" s="268"/>
      <c r="P453" s="158">
        <v>10000</v>
      </c>
      <c r="Q453" s="159"/>
      <c r="R453" s="159">
        <v>190</v>
      </c>
      <c r="S453" s="159"/>
      <c r="T453" s="159">
        <v>38000</v>
      </c>
      <c r="U453" s="160"/>
      <c r="V453" s="158">
        <v>58000</v>
      </c>
      <c r="W453" s="161"/>
      <c r="X453" s="160"/>
    </row>
    <row r="454" spans="1:24" ht="16.5" customHeight="1" x14ac:dyDescent="0.15">
      <c r="A454" s="162"/>
      <c r="B454" s="163"/>
      <c r="C454" s="164"/>
      <c r="D454" s="164"/>
      <c r="E454" s="164"/>
      <c r="F454" s="433"/>
      <c r="G454" s="632"/>
      <c r="H454" s="686"/>
      <c r="I454" s="166"/>
      <c r="J454" s="167"/>
      <c r="K454" s="168"/>
      <c r="L454" s="593"/>
      <c r="M454" s="594"/>
      <c r="N454" s="171" t="s">
        <v>3031</v>
      </c>
      <c r="O454" s="172"/>
      <c r="P454" s="173"/>
      <c r="Q454" s="174"/>
      <c r="R454" s="174"/>
      <c r="S454" s="174"/>
      <c r="T454" s="174"/>
      <c r="U454" s="175"/>
      <c r="V454" s="173"/>
      <c r="W454" s="176"/>
      <c r="X454" s="175"/>
    </row>
    <row r="455" spans="1:24" ht="16.5" customHeight="1" x14ac:dyDescent="0.15">
      <c r="A455" s="148">
        <v>5</v>
      </c>
      <c r="B455" s="149" t="s">
        <v>2361</v>
      </c>
      <c r="C455" s="150" t="s">
        <v>931</v>
      </c>
      <c r="D455" s="150" t="s">
        <v>28</v>
      </c>
      <c r="E455" s="150">
        <v>51</v>
      </c>
      <c r="F455" s="572" t="s">
        <v>2650</v>
      </c>
      <c r="G455" s="633">
        <v>43642</v>
      </c>
      <c r="H455" s="690">
        <v>43616</v>
      </c>
      <c r="I455" s="177" t="s">
        <v>2799</v>
      </c>
      <c r="J455" s="178"/>
      <c r="K455" s="222"/>
      <c r="L455" s="591">
        <v>60000</v>
      </c>
      <c r="M455" s="592">
        <v>50000</v>
      </c>
      <c r="N455" s="156">
        <v>-50000</v>
      </c>
      <c r="O455" s="157"/>
      <c r="P455" s="158">
        <v>10000</v>
      </c>
      <c r="Q455" s="159"/>
      <c r="R455" s="159">
        <v>22</v>
      </c>
      <c r="S455" s="159">
        <v>26</v>
      </c>
      <c r="T455" s="159">
        <v>4400</v>
      </c>
      <c r="U455" s="160"/>
      <c r="V455" s="158">
        <v>64400</v>
      </c>
      <c r="W455" s="161"/>
      <c r="X455" s="160"/>
    </row>
    <row r="456" spans="1:24" ht="16.5" customHeight="1" x14ac:dyDescent="0.15">
      <c r="A456" s="162"/>
      <c r="B456" s="163"/>
      <c r="C456" s="164"/>
      <c r="D456" s="164"/>
      <c r="E456" s="164"/>
      <c r="F456" s="433"/>
      <c r="G456" s="632"/>
      <c r="H456" s="686"/>
      <c r="I456" s="166"/>
      <c r="J456" s="167"/>
      <c r="K456" s="168"/>
      <c r="L456" s="593"/>
      <c r="M456" s="594"/>
      <c r="N456" s="171" t="s">
        <v>2809</v>
      </c>
      <c r="O456" s="172"/>
      <c r="P456" s="173"/>
      <c r="Q456" s="174"/>
      <c r="R456" s="174"/>
      <c r="S456" s="174"/>
      <c r="T456" s="174"/>
      <c r="U456" s="175"/>
      <c r="V456" s="173"/>
      <c r="W456" s="176"/>
      <c r="X456" s="175"/>
    </row>
    <row r="457" spans="1:24" ht="16.5" customHeight="1" x14ac:dyDescent="0.15">
      <c r="A457" s="148">
        <v>6</v>
      </c>
      <c r="B457" s="149" t="s">
        <v>2651</v>
      </c>
      <c r="C457" s="150" t="s">
        <v>1049</v>
      </c>
      <c r="D457" s="150" t="s">
        <v>73</v>
      </c>
      <c r="E457" s="150">
        <v>18</v>
      </c>
      <c r="F457" s="872" t="s">
        <v>2652</v>
      </c>
      <c r="G457" s="633">
        <v>43655</v>
      </c>
      <c r="H457" s="685"/>
      <c r="I457" s="177"/>
      <c r="J457" s="178"/>
      <c r="K457" s="179"/>
      <c r="L457" s="591"/>
      <c r="M457" s="592"/>
      <c r="N457" s="183"/>
      <c r="O457" s="157"/>
      <c r="P457" s="158"/>
      <c r="Q457" s="159"/>
      <c r="R457" s="159"/>
      <c r="S457" s="159"/>
      <c r="T457" s="159"/>
      <c r="U457" s="160"/>
      <c r="V457" s="158"/>
      <c r="W457" s="161"/>
      <c r="X457" s="160"/>
    </row>
    <row r="458" spans="1:24" ht="16.5" customHeight="1" x14ac:dyDescent="0.15">
      <c r="A458" s="162"/>
      <c r="B458" s="163"/>
      <c r="C458" s="164"/>
      <c r="D458" s="164"/>
      <c r="E458" s="164"/>
      <c r="F458" s="433" t="s">
        <v>2872</v>
      </c>
      <c r="G458" s="632"/>
      <c r="H458" s="686"/>
      <c r="I458" s="166"/>
      <c r="J458" s="167"/>
      <c r="K458" s="224"/>
      <c r="L458" s="593"/>
      <c r="M458" s="594"/>
      <c r="N458" s="181"/>
      <c r="O458" s="172"/>
      <c r="P458" s="173"/>
      <c r="Q458" s="174"/>
      <c r="R458" s="174"/>
      <c r="S458" s="174"/>
      <c r="T458" s="174"/>
      <c r="U458" s="175"/>
      <c r="V458" s="173"/>
      <c r="W458" s="176"/>
      <c r="X458" s="175"/>
    </row>
    <row r="459" spans="1:24" ht="16.5" customHeight="1" x14ac:dyDescent="0.15">
      <c r="A459" s="148">
        <v>6</v>
      </c>
      <c r="B459" s="149" t="s">
        <v>2388</v>
      </c>
      <c r="C459" s="150" t="s">
        <v>926</v>
      </c>
      <c r="D459" s="150" t="s">
        <v>64</v>
      </c>
      <c r="E459" s="150">
        <v>34</v>
      </c>
      <c r="F459" s="454" t="s">
        <v>2654</v>
      </c>
      <c r="G459" s="633">
        <v>43655</v>
      </c>
      <c r="H459" s="685">
        <v>43766</v>
      </c>
      <c r="I459" s="177"/>
      <c r="J459" s="178"/>
      <c r="K459" s="179"/>
      <c r="L459" s="591">
        <v>60000</v>
      </c>
      <c r="M459" s="592">
        <v>50000</v>
      </c>
      <c r="N459" s="183">
        <v>-50000</v>
      </c>
      <c r="O459" s="157"/>
      <c r="P459" s="158">
        <v>10000</v>
      </c>
      <c r="Q459" s="159"/>
      <c r="R459" s="159">
        <v>14</v>
      </c>
      <c r="S459" s="159"/>
      <c r="T459" s="159">
        <v>2800</v>
      </c>
      <c r="U459" s="160"/>
      <c r="V459" s="158">
        <v>62800</v>
      </c>
      <c r="W459" s="161"/>
      <c r="X459" s="160"/>
    </row>
    <row r="460" spans="1:24" ht="16.5" customHeight="1" x14ac:dyDescent="0.15">
      <c r="A460" s="162"/>
      <c r="B460" s="163"/>
      <c r="C460" s="164"/>
      <c r="D460" s="164"/>
      <c r="E460" s="164"/>
      <c r="F460" s="433"/>
      <c r="G460" s="632"/>
      <c r="H460" s="686"/>
      <c r="I460" s="166"/>
      <c r="J460" s="167"/>
      <c r="K460" s="168"/>
      <c r="L460" s="593"/>
      <c r="M460" s="594"/>
      <c r="N460" s="171" t="s">
        <v>3031</v>
      </c>
      <c r="O460" s="172"/>
      <c r="P460" s="173"/>
      <c r="Q460" s="174"/>
      <c r="R460" s="174"/>
      <c r="S460" s="174"/>
      <c r="T460" s="174"/>
      <c r="U460" s="175"/>
      <c r="V460" s="173"/>
      <c r="W460" s="176"/>
      <c r="X460" s="175"/>
    </row>
    <row r="461" spans="1:24" ht="16.5" customHeight="1" x14ac:dyDescent="0.15">
      <c r="A461" s="148">
        <v>6</v>
      </c>
      <c r="B461" s="149" t="s">
        <v>2655</v>
      </c>
      <c r="C461" s="150" t="s">
        <v>940</v>
      </c>
      <c r="D461" s="150" t="s">
        <v>64</v>
      </c>
      <c r="E461" s="150">
        <v>19</v>
      </c>
      <c r="F461" s="434" t="s">
        <v>2656</v>
      </c>
      <c r="G461" s="633">
        <v>43676</v>
      </c>
      <c r="H461" s="685">
        <v>43656</v>
      </c>
      <c r="I461" s="177"/>
      <c r="J461" s="178"/>
      <c r="K461" s="336"/>
      <c r="L461" s="591">
        <v>40000</v>
      </c>
      <c r="M461" s="592">
        <v>30000</v>
      </c>
      <c r="N461" s="156">
        <v>-30000</v>
      </c>
      <c r="O461" s="157"/>
      <c r="P461" s="158">
        <v>10000</v>
      </c>
      <c r="Q461" s="159"/>
      <c r="R461" s="159">
        <v>317</v>
      </c>
      <c r="S461" s="159">
        <v>317</v>
      </c>
      <c r="T461" s="159">
        <v>63400</v>
      </c>
      <c r="U461" s="160"/>
      <c r="V461" s="158">
        <v>103400</v>
      </c>
      <c r="W461" s="161"/>
      <c r="X461" s="160"/>
    </row>
    <row r="462" spans="1:24" ht="16.5" customHeight="1" x14ac:dyDescent="0.15">
      <c r="A462" s="192"/>
      <c r="B462" s="212"/>
      <c r="C462" s="213"/>
      <c r="D462" s="213"/>
      <c r="E462" s="213"/>
      <c r="F462" s="431" t="s">
        <v>2657</v>
      </c>
      <c r="G462" s="634"/>
      <c r="H462" s="687"/>
      <c r="I462" s="221"/>
      <c r="J462" s="227"/>
      <c r="K462" s="337"/>
      <c r="L462" s="597"/>
      <c r="M462" s="598"/>
      <c r="N462" s="296" t="s">
        <v>3031</v>
      </c>
      <c r="O462" s="191"/>
      <c r="P462" s="196"/>
      <c r="Q462" s="194"/>
      <c r="R462" s="194"/>
      <c r="S462" s="194"/>
      <c r="T462" s="194"/>
      <c r="U462" s="195"/>
      <c r="V462" s="196"/>
      <c r="W462" s="197"/>
      <c r="X462" s="195"/>
    </row>
    <row r="463" spans="1:24" ht="16.5" customHeight="1" x14ac:dyDescent="0.15">
      <c r="A463" s="162"/>
      <c r="B463" s="163"/>
      <c r="C463" s="164"/>
      <c r="D463" s="164"/>
      <c r="E463" s="164"/>
      <c r="F463" s="432" t="s">
        <v>2658</v>
      </c>
      <c r="G463" s="632"/>
      <c r="H463" s="686"/>
      <c r="I463" s="166"/>
      <c r="J463" s="167"/>
      <c r="K463" s="168"/>
      <c r="L463" s="593"/>
      <c r="M463" s="594"/>
      <c r="N463" s="181"/>
      <c r="O463" s="172"/>
      <c r="P463" s="173"/>
      <c r="Q463" s="174"/>
      <c r="R463" s="174"/>
      <c r="S463" s="174"/>
      <c r="T463" s="174"/>
      <c r="U463" s="175"/>
      <c r="V463" s="173"/>
      <c r="W463" s="176"/>
      <c r="X463" s="175"/>
    </row>
    <row r="464" spans="1:24" ht="16.5" customHeight="1" x14ac:dyDescent="0.15">
      <c r="A464" s="148">
        <v>6</v>
      </c>
      <c r="B464" s="149" t="s">
        <v>2655</v>
      </c>
      <c r="C464" s="150" t="s">
        <v>931</v>
      </c>
      <c r="D464" s="150" t="s">
        <v>89</v>
      </c>
      <c r="E464" s="150">
        <v>35</v>
      </c>
      <c r="F464" s="454" t="s">
        <v>2659</v>
      </c>
      <c r="G464" s="633">
        <v>43676</v>
      </c>
      <c r="H464" s="685">
        <v>43648</v>
      </c>
      <c r="I464" s="177"/>
      <c r="J464" s="178"/>
      <c r="K464" s="182"/>
      <c r="L464" s="591">
        <v>20000</v>
      </c>
      <c r="M464" s="592">
        <v>10000</v>
      </c>
      <c r="N464" s="183">
        <v>-10000</v>
      </c>
      <c r="O464" s="157"/>
      <c r="P464" s="158">
        <v>10000</v>
      </c>
      <c r="Q464" s="159"/>
      <c r="R464" s="159">
        <v>9</v>
      </c>
      <c r="S464" s="159">
        <v>9</v>
      </c>
      <c r="T464" s="159">
        <v>1800</v>
      </c>
      <c r="U464" s="160"/>
      <c r="V464" s="158">
        <v>21800</v>
      </c>
      <c r="W464" s="161"/>
      <c r="X464" s="160"/>
    </row>
    <row r="465" spans="1:24" ht="16.5" customHeight="1" x14ac:dyDescent="0.15">
      <c r="A465" s="192"/>
      <c r="B465" s="212"/>
      <c r="C465" s="213"/>
      <c r="D465" s="213"/>
      <c r="E465" s="213"/>
      <c r="F465" s="439"/>
      <c r="G465" s="634"/>
      <c r="H465" s="687"/>
      <c r="I465" s="166"/>
      <c r="J465" s="167"/>
      <c r="K465" s="180"/>
      <c r="L465" s="597"/>
      <c r="M465" s="598"/>
      <c r="N465" s="171" t="s">
        <v>3031</v>
      </c>
      <c r="O465" s="191"/>
      <c r="P465" s="196"/>
      <c r="Q465" s="194"/>
      <c r="R465" s="194"/>
      <c r="S465" s="194"/>
      <c r="T465" s="194"/>
      <c r="U465" s="195"/>
      <c r="V465" s="196"/>
      <c r="W465" s="197"/>
      <c r="X465" s="195"/>
    </row>
    <row r="466" spans="1:24" ht="16.5" customHeight="1" x14ac:dyDescent="0.15">
      <c r="A466" s="148">
        <v>7</v>
      </c>
      <c r="B466" s="149" t="s">
        <v>1179</v>
      </c>
      <c r="C466" s="150" t="s">
        <v>931</v>
      </c>
      <c r="D466" s="150" t="s">
        <v>73</v>
      </c>
      <c r="E466" s="150">
        <v>20</v>
      </c>
      <c r="F466" s="434" t="s">
        <v>2660</v>
      </c>
      <c r="G466" s="633">
        <v>43692</v>
      </c>
      <c r="H466" s="685">
        <v>43663</v>
      </c>
      <c r="I466" s="177"/>
      <c r="J466" s="178"/>
      <c r="K466" s="336"/>
      <c r="L466" s="591">
        <v>40000</v>
      </c>
      <c r="M466" s="592">
        <v>30000</v>
      </c>
      <c r="N466" s="156">
        <v>-30000</v>
      </c>
      <c r="O466" s="157"/>
      <c r="P466" s="158">
        <v>10000</v>
      </c>
      <c r="Q466" s="159"/>
      <c r="R466" s="159">
        <v>502</v>
      </c>
      <c r="S466" s="159"/>
      <c r="T466" s="159">
        <v>100400</v>
      </c>
      <c r="U466" s="160"/>
      <c r="V466" s="158">
        <v>140400</v>
      </c>
      <c r="W466" s="161"/>
      <c r="X466" s="160"/>
    </row>
    <row r="467" spans="1:24" ht="16.5" customHeight="1" x14ac:dyDescent="0.15">
      <c r="A467" s="192"/>
      <c r="B467" s="212"/>
      <c r="C467" s="213"/>
      <c r="D467" s="213"/>
      <c r="E467" s="213"/>
      <c r="F467" s="431" t="s">
        <v>2661</v>
      </c>
      <c r="G467" s="634"/>
      <c r="H467" s="687">
        <v>43819</v>
      </c>
      <c r="I467" s="166"/>
      <c r="J467" s="167"/>
      <c r="K467" s="222"/>
      <c r="L467" s="597"/>
      <c r="M467" s="598"/>
      <c r="N467" s="171" t="s">
        <v>3031</v>
      </c>
      <c r="O467" s="191"/>
      <c r="P467" s="196"/>
      <c r="Q467" s="194"/>
      <c r="R467" s="194"/>
      <c r="S467" s="194"/>
      <c r="T467" s="194"/>
      <c r="U467" s="195"/>
      <c r="V467" s="196"/>
      <c r="W467" s="197"/>
      <c r="X467" s="195"/>
    </row>
    <row r="468" spans="1:24" ht="16.5" customHeight="1" x14ac:dyDescent="0.15">
      <c r="A468" s="148">
        <v>8</v>
      </c>
      <c r="B468" s="149">
        <v>4</v>
      </c>
      <c r="C468" s="150" t="s">
        <v>926</v>
      </c>
      <c r="D468" s="150" t="s">
        <v>73</v>
      </c>
      <c r="E468" s="150">
        <v>21</v>
      </c>
      <c r="F468" s="434" t="s">
        <v>2662</v>
      </c>
      <c r="G468" s="633">
        <v>43712</v>
      </c>
      <c r="H468" s="685">
        <v>43819</v>
      </c>
      <c r="I468" s="177"/>
      <c r="J468" s="178"/>
      <c r="K468" s="179"/>
      <c r="L468" s="591">
        <v>20000</v>
      </c>
      <c r="M468" s="592">
        <v>10000</v>
      </c>
      <c r="N468" s="156">
        <v>-10000</v>
      </c>
      <c r="O468" s="157"/>
      <c r="P468" s="158">
        <v>10000</v>
      </c>
      <c r="Q468" s="159"/>
      <c r="R468" s="159">
        <v>210</v>
      </c>
      <c r="S468" s="159"/>
      <c r="T468" s="159">
        <v>42000</v>
      </c>
      <c r="U468" s="160"/>
      <c r="V468" s="158"/>
      <c r="W468" s="161"/>
      <c r="X468" s="160"/>
    </row>
    <row r="469" spans="1:24" ht="16.5" customHeight="1" x14ac:dyDescent="0.15">
      <c r="A469" s="162"/>
      <c r="B469" s="163"/>
      <c r="C469" s="164"/>
      <c r="D469" s="164"/>
      <c r="E469" s="164"/>
      <c r="F469" s="433"/>
      <c r="G469" s="632"/>
      <c r="H469" s="686"/>
      <c r="I469" s="166"/>
      <c r="J469" s="167"/>
      <c r="K469" s="168"/>
      <c r="L469" s="593"/>
      <c r="M469" s="594"/>
      <c r="N469" s="171" t="s">
        <v>3031</v>
      </c>
      <c r="O469" s="172"/>
      <c r="P469" s="173"/>
      <c r="Q469" s="174"/>
      <c r="R469" s="174"/>
      <c r="S469" s="174"/>
      <c r="T469" s="174"/>
      <c r="U469" s="175"/>
      <c r="V469" s="173"/>
      <c r="W469" s="176"/>
      <c r="X469" s="175"/>
    </row>
    <row r="470" spans="1:24" ht="16.5" customHeight="1" x14ac:dyDescent="0.15">
      <c r="A470" s="148">
        <v>8</v>
      </c>
      <c r="B470" s="149" t="s">
        <v>2663</v>
      </c>
      <c r="C470" s="150" t="s">
        <v>989</v>
      </c>
      <c r="D470" s="150" t="s">
        <v>32</v>
      </c>
      <c r="E470" s="150">
        <v>36</v>
      </c>
      <c r="F470" s="454" t="s">
        <v>2664</v>
      </c>
      <c r="G470" s="633">
        <v>43739</v>
      </c>
      <c r="H470" s="685">
        <v>43879</v>
      </c>
      <c r="I470" s="177"/>
      <c r="J470" s="178"/>
      <c r="K470" s="179"/>
      <c r="L470" s="591">
        <v>60000</v>
      </c>
      <c r="M470" s="592">
        <v>50000</v>
      </c>
      <c r="N470" s="156">
        <v>-50000</v>
      </c>
      <c r="O470" s="157"/>
      <c r="P470" s="158">
        <v>10000</v>
      </c>
      <c r="Q470" s="159"/>
      <c r="R470" s="159"/>
      <c r="S470" s="159"/>
      <c r="T470" s="159">
        <v>3000</v>
      </c>
      <c r="U470" s="160"/>
      <c r="V470" s="158">
        <v>63000</v>
      </c>
      <c r="W470" s="161">
        <v>168</v>
      </c>
      <c r="X470" s="160"/>
    </row>
    <row r="471" spans="1:24" ht="16.5" customHeight="1" x14ac:dyDescent="0.15">
      <c r="A471" s="192"/>
      <c r="B471" s="212"/>
      <c r="C471" s="213"/>
      <c r="D471" s="213"/>
      <c r="E471" s="213"/>
      <c r="F471" s="439"/>
      <c r="G471" s="634"/>
      <c r="H471" s="687"/>
      <c r="I471" s="166"/>
      <c r="J471" s="223"/>
      <c r="K471" s="168"/>
      <c r="L471" s="597"/>
      <c r="M471" s="598"/>
      <c r="N471" s="171" t="s">
        <v>3068</v>
      </c>
      <c r="O471" s="191"/>
      <c r="P471" s="196"/>
      <c r="Q471" s="194"/>
      <c r="R471" s="194"/>
      <c r="S471" s="194"/>
      <c r="T471" s="194"/>
      <c r="U471" s="195"/>
      <c r="V471" s="196"/>
      <c r="W471" s="197"/>
      <c r="X471" s="195"/>
    </row>
    <row r="472" spans="1:24" ht="16.5" customHeight="1" x14ac:dyDescent="0.15">
      <c r="A472" s="148">
        <v>9</v>
      </c>
      <c r="B472" s="149" t="s">
        <v>2665</v>
      </c>
      <c r="C472" s="150" t="s">
        <v>989</v>
      </c>
      <c r="D472" s="150" t="s">
        <v>993</v>
      </c>
      <c r="E472" s="150">
        <v>25</v>
      </c>
      <c r="F472" s="434" t="s">
        <v>2666</v>
      </c>
      <c r="G472" s="633">
        <v>43753</v>
      </c>
      <c r="H472" s="685">
        <v>43732</v>
      </c>
      <c r="I472" s="177"/>
      <c r="J472" s="178"/>
      <c r="K472" s="336"/>
      <c r="L472" s="591">
        <v>40000</v>
      </c>
      <c r="M472" s="592">
        <v>30000</v>
      </c>
      <c r="N472" s="156">
        <v>-30000</v>
      </c>
      <c r="O472" s="157"/>
      <c r="P472" s="158">
        <v>10000</v>
      </c>
      <c r="Q472" s="159"/>
      <c r="R472" s="159">
        <v>197</v>
      </c>
      <c r="S472" s="159"/>
      <c r="T472" s="159">
        <v>39400</v>
      </c>
      <c r="U472" s="160"/>
      <c r="V472" s="158">
        <v>79400</v>
      </c>
      <c r="W472" s="161"/>
      <c r="X472" s="160"/>
    </row>
    <row r="473" spans="1:24" ht="16.5" customHeight="1" x14ac:dyDescent="0.15">
      <c r="A473" s="162"/>
      <c r="B473" s="163"/>
      <c r="C473" s="164"/>
      <c r="D473" s="164"/>
      <c r="E473" s="164"/>
      <c r="F473" s="432" t="s">
        <v>2667</v>
      </c>
      <c r="G473" s="632"/>
      <c r="H473" s="691">
        <v>43819</v>
      </c>
      <c r="I473" s="166"/>
      <c r="J473" s="167"/>
      <c r="K473" s="168"/>
      <c r="L473" s="593"/>
      <c r="M473" s="594"/>
      <c r="N473" s="171" t="s">
        <v>3031</v>
      </c>
      <c r="O473" s="172"/>
      <c r="P473" s="173"/>
      <c r="Q473" s="174"/>
      <c r="R473" s="174"/>
      <c r="S473" s="174"/>
      <c r="T473" s="174"/>
      <c r="U473" s="175"/>
      <c r="V473" s="173"/>
      <c r="W473" s="176"/>
      <c r="X473" s="175"/>
    </row>
    <row r="474" spans="1:24" ht="16.5" customHeight="1" x14ac:dyDescent="0.15">
      <c r="A474" s="148">
        <v>10</v>
      </c>
      <c r="B474" s="149">
        <v>14</v>
      </c>
      <c r="C474" s="150" t="s">
        <v>931</v>
      </c>
      <c r="D474" s="150" t="s">
        <v>32</v>
      </c>
      <c r="E474" s="150">
        <v>37</v>
      </c>
      <c r="F474" s="454" t="s">
        <v>2668</v>
      </c>
      <c r="G474" s="633">
        <v>43783</v>
      </c>
      <c r="H474" s="685">
        <v>43766</v>
      </c>
      <c r="I474" s="177"/>
      <c r="J474" s="178"/>
      <c r="K474" s="179"/>
      <c r="L474" s="591">
        <v>20000</v>
      </c>
      <c r="M474" s="592">
        <v>10000</v>
      </c>
      <c r="N474" s="156">
        <v>-10000</v>
      </c>
      <c r="O474" s="157"/>
      <c r="P474" s="158">
        <v>10000</v>
      </c>
      <c r="Q474" s="159"/>
      <c r="R474" s="159">
        <v>40</v>
      </c>
      <c r="S474" s="159"/>
      <c r="T474" s="159">
        <v>8000</v>
      </c>
      <c r="U474" s="160"/>
      <c r="V474" s="158">
        <v>28000</v>
      </c>
      <c r="W474" s="161"/>
      <c r="X474" s="160"/>
    </row>
    <row r="475" spans="1:24" ht="16.5" customHeight="1" x14ac:dyDescent="0.15">
      <c r="A475" s="162"/>
      <c r="B475" s="163"/>
      <c r="C475" s="164"/>
      <c r="D475" s="164" t="s">
        <v>1008</v>
      </c>
      <c r="E475" s="164"/>
      <c r="F475" s="456"/>
      <c r="G475" s="632"/>
      <c r="H475" s="686"/>
      <c r="I475" s="166"/>
      <c r="J475" s="167"/>
      <c r="K475" s="168"/>
      <c r="L475" s="593"/>
      <c r="M475" s="594"/>
      <c r="N475" s="171" t="s">
        <v>3031</v>
      </c>
      <c r="O475" s="172"/>
      <c r="P475" s="173"/>
      <c r="Q475" s="174"/>
      <c r="R475" s="174"/>
      <c r="S475" s="174"/>
      <c r="T475" s="174"/>
      <c r="U475" s="175"/>
      <c r="V475" s="173"/>
      <c r="W475" s="176"/>
      <c r="X475" s="175"/>
    </row>
    <row r="476" spans="1:24" ht="16.5" customHeight="1" x14ac:dyDescent="0.15">
      <c r="A476" s="148">
        <v>10</v>
      </c>
      <c r="B476" s="149" t="s">
        <v>2342</v>
      </c>
      <c r="C476" s="150" t="s">
        <v>997</v>
      </c>
      <c r="D476" s="150" t="s">
        <v>73</v>
      </c>
      <c r="E476" s="150">
        <v>22</v>
      </c>
      <c r="F476" s="434" t="s">
        <v>2669</v>
      </c>
      <c r="G476" s="633">
        <v>43789</v>
      </c>
      <c r="H476" s="685">
        <v>43819</v>
      </c>
      <c r="I476" s="177"/>
      <c r="J476" s="178"/>
      <c r="K476" s="155"/>
      <c r="L476" s="591">
        <v>40000</v>
      </c>
      <c r="M476" s="592">
        <v>30000</v>
      </c>
      <c r="N476" s="156">
        <v>-30000</v>
      </c>
      <c r="O476" s="157"/>
      <c r="P476" s="158">
        <v>10000</v>
      </c>
      <c r="Q476" s="159"/>
      <c r="R476" s="159">
        <v>242</v>
      </c>
      <c r="S476" s="159"/>
      <c r="T476" s="159">
        <v>48400</v>
      </c>
      <c r="U476" s="160"/>
      <c r="V476" s="158">
        <v>88400</v>
      </c>
      <c r="W476" s="161"/>
      <c r="X476" s="160"/>
    </row>
    <row r="477" spans="1:24" ht="16.5" customHeight="1" x14ac:dyDescent="0.15">
      <c r="A477" s="162"/>
      <c r="B477" s="163"/>
      <c r="C477" s="164"/>
      <c r="D477" s="164"/>
      <c r="E477" s="164"/>
      <c r="F477" s="433"/>
      <c r="G477" s="632"/>
      <c r="H477" s="686"/>
      <c r="I477" s="166"/>
      <c r="J477" s="167"/>
      <c r="K477" s="168"/>
      <c r="L477" s="593"/>
      <c r="M477" s="594"/>
      <c r="N477" s="171" t="s">
        <v>3031</v>
      </c>
      <c r="O477" s="172"/>
      <c r="P477" s="173"/>
      <c r="Q477" s="174"/>
      <c r="R477" s="174"/>
      <c r="S477" s="174"/>
      <c r="T477" s="174"/>
      <c r="U477" s="175"/>
      <c r="V477" s="173"/>
      <c r="W477" s="176"/>
      <c r="X477" s="175"/>
    </row>
    <row r="478" spans="1:24" ht="16.5" customHeight="1" x14ac:dyDescent="0.15">
      <c r="A478" s="148">
        <v>10</v>
      </c>
      <c r="B478" s="149" t="s">
        <v>2342</v>
      </c>
      <c r="C478" s="150" t="s">
        <v>1903</v>
      </c>
      <c r="D478" s="150" t="s">
        <v>32</v>
      </c>
      <c r="E478" s="150">
        <v>38</v>
      </c>
      <c r="F478" s="454" t="s">
        <v>2670</v>
      </c>
      <c r="G478" s="633">
        <v>43789</v>
      </c>
      <c r="H478" s="685">
        <v>43774</v>
      </c>
      <c r="I478" s="177"/>
      <c r="J478" s="227"/>
      <c r="K478" s="222"/>
      <c r="L478" s="591">
        <v>60000</v>
      </c>
      <c r="M478" s="592">
        <v>50000</v>
      </c>
      <c r="N478" s="156">
        <v>-50000</v>
      </c>
      <c r="O478" s="157"/>
      <c r="P478" s="158">
        <v>10000</v>
      </c>
      <c r="Q478" s="159"/>
      <c r="R478" s="159">
        <v>20</v>
      </c>
      <c r="S478" s="159"/>
      <c r="T478" s="159">
        <v>4000</v>
      </c>
      <c r="U478" s="160"/>
      <c r="V478" s="158">
        <v>64000</v>
      </c>
      <c r="W478" s="161"/>
      <c r="X478" s="160"/>
    </row>
    <row r="479" spans="1:24" ht="16.5" customHeight="1" x14ac:dyDescent="0.15">
      <c r="A479" s="162"/>
      <c r="B479" s="163"/>
      <c r="C479" s="164"/>
      <c r="D479" s="164"/>
      <c r="E479" s="164"/>
      <c r="F479" s="456"/>
      <c r="G479" s="632"/>
      <c r="H479" s="686"/>
      <c r="I479" s="166"/>
      <c r="J479" s="167"/>
      <c r="K479" s="168"/>
      <c r="L479" s="593"/>
      <c r="M479" s="594"/>
      <c r="N479" s="171" t="s">
        <v>3031</v>
      </c>
      <c r="O479" s="172"/>
      <c r="P479" s="173"/>
      <c r="Q479" s="174"/>
      <c r="R479" s="174"/>
      <c r="S479" s="174"/>
      <c r="T479" s="174"/>
      <c r="U479" s="175"/>
      <c r="V479" s="173"/>
      <c r="W479" s="176"/>
      <c r="X479" s="175"/>
    </row>
    <row r="480" spans="1:24" ht="16.5" customHeight="1" x14ac:dyDescent="0.15">
      <c r="A480" s="225">
        <v>10</v>
      </c>
      <c r="B480" s="226" t="s">
        <v>2671</v>
      </c>
      <c r="C480" s="150" t="s">
        <v>2672</v>
      </c>
      <c r="D480" s="150" t="s">
        <v>2673</v>
      </c>
      <c r="E480" s="150"/>
      <c r="F480" s="573" t="s">
        <v>1909</v>
      </c>
      <c r="G480" s="633"/>
      <c r="H480" s="692"/>
      <c r="I480" s="137"/>
      <c r="J480" s="138"/>
      <c r="K480" s="189" t="s">
        <v>1924</v>
      </c>
      <c r="L480" s="591"/>
      <c r="M480" s="592"/>
      <c r="N480" s="156"/>
      <c r="O480" s="157"/>
      <c r="P480" s="158"/>
      <c r="Q480" s="159"/>
      <c r="R480" s="159"/>
      <c r="S480" s="159"/>
      <c r="T480" s="159"/>
      <c r="U480" s="160"/>
      <c r="V480" s="158"/>
      <c r="W480" s="161"/>
      <c r="X480" s="160"/>
    </row>
    <row r="481" spans="1:24" ht="16.5" customHeight="1" x14ac:dyDescent="0.15">
      <c r="A481" s="162"/>
      <c r="B481" s="163"/>
      <c r="C481" s="164"/>
      <c r="D481" s="164"/>
      <c r="E481" s="164"/>
      <c r="F481" s="433"/>
      <c r="G481" s="632"/>
      <c r="H481" s="686"/>
      <c r="I481" s="166"/>
      <c r="J481" s="167"/>
      <c r="K481" s="168"/>
      <c r="L481" s="597"/>
      <c r="M481" s="598"/>
      <c r="N481" s="181"/>
      <c r="O481" s="191"/>
      <c r="P481" s="196"/>
      <c r="Q481" s="194"/>
      <c r="R481" s="194"/>
      <c r="S481" s="194"/>
      <c r="T481" s="194"/>
      <c r="U481" s="195"/>
      <c r="V481" s="196"/>
      <c r="W481" s="197"/>
      <c r="X481" s="195"/>
    </row>
    <row r="482" spans="1:24" ht="16.5" customHeight="1" x14ac:dyDescent="0.15">
      <c r="A482" s="148">
        <v>11</v>
      </c>
      <c r="B482" s="149" t="s">
        <v>2674</v>
      </c>
      <c r="C482" s="150" t="s">
        <v>1049</v>
      </c>
      <c r="D482" s="150" t="s">
        <v>103</v>
      </c>
      <c r="E482" s="150">
        <v>39</v>
      </c>
      <c r="F482" s="454" t="s">
        <v>2675</v>
      </c>
      <c r="G482" s="633">
        <v>43802</v>
      </c>
      <c r="H482" s="685">
        <v>43864</v>
      </c>
      <c r="I482" s="177"/>
      <c r="J482" s="178"/>
      <c r="K482" s="179"/>
      <c r="L482" s="591">
        <v>60000</v>
      </c>
      <c r="M482" s="592">
        <v>50000</v>
      </c>
      <c r="N482" s="156">
        <v>-50000</v>
      </c>
      <c r="O482" s="157"/>
      <c r="P482" s="158">
        <v>10000</v>
      </c>
      <c r="Q482" s="159"/>
      <c r="R482" s="159">
        <v>20</v>
      </c>
      <c r="S482" s="159"/>
      <c r="T482" s="159">
        <v>4000</v>
      </c>
      <c r="U482" s="160"/>
      <c r="V482" s="158">
        <v>64000</v>
      </c>
      <c r="W482" s="161"/>
      <c r="X482" s="160"/>
    </row>
    <row r="483" spans="1:24" ht="16.5" customHeight="1" x14ac:dyDescent="0.15">
      <c r="A483" s="162"/>
      <c r="B483" s="163"/>
      <c r="C483" s="164"/>
      <c r="D483" s="164"/>
      <c r="E483" s="164"/>
      <c r="F483" s="433"/>
      <c r="G483" s="632"/>
      <c r="H483" s="686"/>
      <c r="I483" s="166"/>
      <c r="J483" s="167"/>
      <c r="K483" s="168"/>
      <c r="L483" s="593"/>
      <c r="M483" s="594"/>
      <c r="N483" s="171" t="s">
        <v>3031</v>
      </c>
      <c r="O483" s="172"/>
      <c r="P483" s="173"/>
      <c r="Q483" s="174"/>
      <c r="R483" s="174"/>
      <c r="S483" s="174"/>
      <c r="T483" s="174"/>
      <c r="U483" s="175"/>
      <c r="V483" s="173"/>
      <c r="W483" s="176"/>
      <c r="X483" s="175"/>
    </row>
    <row r="484" spans="1:24" ht="16.5" customHeight="1" x14ac:dyDescent="0.15">
      <c r="A484" s="148">
        <v>11</v>
      </c>
      <c r="B484" s="149" t="s">
        <v>1268</v>
      </c>
      <c r="C484" s="150" t="s">
        <v>989</v>
      </c>
      <c r="D484" s="150" t="s">
        <v>92</v>
      </c>
      <c r="E484" s="150">
        <v>23</v>
      </c>
      <c r="F484" s="434" t="s">
        <v>2676</v>
      </c>
      <c r="G484" s="633">
        <v>43809</v>
      </c>
      <c r="H484" s="685">
        <v>43785</v>
      </c>
      <c r="I484" s="177"/>
      <c r="J484" s="178"/>
      <c r="K484" s="179"/>
      <c r="L484" s="591">
        <v>40000</v>
      </c>
      <c r="M484" s="592">
        <v>30000</v>
      </c>
      <c r="N484" s="156">
        <v>-30000</v>
      </c>
      <c r="O484" s="157"/>
      <c r="P484" s="158">
        <v>10000</v>
      </c>
      <c r="Q484" s="159"/>
      <c r="R484" s="159">
        <v>384</v>
      </c>
      <c r="S484" s="159"/>
      <c r="T484" s="159">
        <v>76800</v>
      </c>
      <c r="U484" s="160"/>
      <c r="V484" s="158">
        <v>116800</v>
      </c>
      <c r="W484" s="161"/>
      <c r="X484" s="160"/>
    </row>
    <row r="485" spans="1:24" ht="16.5" customHeight="1" x14ac:dyDescent="0.15">
      <c r="A485" s="162"/>
      <c r="B485" s="163"/>
      <c r="C485" s="164"/>
      <c r="D485" s="164"/>
      <c r="E485" s="164"/>
      <c r="F485" s="433"/>
      <c r="G485" s="632"/>
      <c r="H485" s="686"/>
      <c r="I485" s="166"/>
      <c r="J485" s="167"/>
      <c r="K485" s="168"/>
      <c r="L485" s="593"/>
      <c r="M485" s="594"/>
      <c r="N485" s="171" t="s">
        <v>3031</v>
      </c>
      <c r="O485" s="172"/>
      <c r="P485" s="173"/>
      <c r="Q485" s="174"/>
      <c r="R485" s="174"/>
      <c r="S485" s="174"/>
      <c r="T485" s="174"/>
      <c r="U485" s="175"/>
      <c r="V485" s="173"/>
      <c r="W485" s="176"/>
      <c r="X485" s="175"/>
    </row>
    <row r="486" spans="1:24" ht="16.5" customHeight="1" x14ac:dyDescent="0.15">
      <c r="A486" s="148">
        <v>11</v>
      </c>
      <c r="B486" s="149">
        <v>17</v>
      </c>
      <c r="C486" s="150" t="s">
        <v>931</v>
      </c>
      <c r="D486" s="150" t="s">
        <v>4</v>
      </c>
      <c r="E486" s="150"/>
      <c r="F486" s="573" t="s">
        <v>2381</v>
      </c>
      <c r="G486" s="633"/>
      <c r="H486" s="692"/>
      <c r="I486" s="177"/>
      <c r="J486" s="178"/>
      <c r="K486" s="189" t="s">
        <v>1924</v>
      </c>
      <c r="L486" s="591"/>
      <c r="M486" s="592"/>
      <c r="N486" s="156"/>
      <c r="O486" s="157"/>
      <c r="P486" s="158"/>
      <c r="Q486" s="159"/>
      <c r="R486" s="159"/>
      <c r="S486" s="159"/>
      <c r="T486" s="159"/>
      <c r="U486" s="160"/>
      <c r="V486" s="158"/>
      <c r="W486" s="161"/>
      <c r="X486" s="160"/>
    </row>
    <row r="487" spans="1:24" ht="16.5" customHeight="1" x14ac:dyDescent="0.15">
      <c r="A487" s="162"/>
      <c r="B487" s="163"/>
      <c r="C487" s="164"/>
      <c r="D487" s="164"/>
      <c r="E487" s="164"/>
      <c r="F487" s="432"/>
      <c r="G487" s="632"/>
      <c r="H487" s="686"/>
      <c r="I487" s="166"/>
      <c r="J487" s="167"/>
      <c r="K487" s="168"/>
      <c r="L487" s="593"/>
      <c r="M487" s="594"/>
      <c r="N487" s="181"/>
      <c r="O487" s="172"/>
      <c r="P487" s="173"/>
      <c r="Q487" s="174"/>
      <c r="R487" s="174"/>
      <c r="S487" s="174"/>
      <c r="T487" s="174"/>
      <c r="U487" s="175"/>
      <c r="V487" s="173"/>
      <c r="W487" s="176"/>
      <c r="X487" s="175"/>
    </row>
    <row r="488" spans="1:24" ht="16.5" customHeight="1" x14ac:dyDescent="0.15">
      <c r="A488" s="148">
        <v>11</v>
      </c>
      <c r="B488" s="149" t="s">
        <v>2677</v>
      </c>
      <c r="C488" s="150" t="s">
        <v>940</v>
      </c>
      <c r="D488" s="150" t="s">
        <v>73</v>
      </c>
      <c r="E488" s="150">
        <v>24</v>
      </c>
      <c r="F488" s="434" t="s">
        <v>2678</v>
      </c>
      <c r="G488" s="633">
        <v>43817</v>
      </c>
      <c r="H488" s="685">
        <v>43819</v>
      </c>
      <c r="I488" s="177"/>
      <c r="J488" s="178"/>
      <c r="K488" s="179"/>
      <c r="L488" s="591">
        <v>60000</v>
      </c>
      <c r="M488" s="592">
        <v>50000</v>
      </c>
      <c r="N488" s="156">
        <v>-50000</v>
      </c>
      <c r="O488" s="157"/>
      <c r="P488" s="158">
        <v>10000</v>
      </c>
      <c r="Q488" s="159"/>
      <c r="R488" s="159">
        <v>235</v>
      </c>
      <c r="S488" s="159"/>
      <c r="T488" s="159">
        <v>47000</v>
      </c>
      <c r="U488" s="160"/>
      <c r="V488" s="158">
        <v>107000</v>
      </c>
      <c r="W488" s="161"/>
      <c r="X488" s="160"/>
    </row>
    <row r="489" spans="1:24" ht="16.5" customHeight="1" x14ac:dyDescent="0.15">
      <c r="A489" s="162"/>
      <c r="B489" s="163"/>
      <c r="C489" s="164"/>
      <c r="D489" s="164"/>
      <c r="E489" s="164"/>
      <c r="F489" s="432" t="s">
        <v>2679</v>
      </c>
      <c r="G489" s="632"/>
      <c r="H489" s="691"/>
      <c r="I489" s="166"/>
      <c r="J489" s="167"/>
      <c r="K489" s="168"/>
      <c r="L489" s="593"/>
      <c r="M489" s="594"/>
      <c r="N489" s="171" t="s">
        <v>3031</v>
      </c>
      <c r="O489" s="172"/>
      <c r="P489" s="173"/>
      <c r="Q489" s="174"/>
      <c r="R489" s="174"/>
      <c r="S489" s="174"/>
      <c r="T489" s="174"/>
      <c r="U489" s="175"/>
      <c r="V489" s="173"/>
      <c r="W489" s="176"/>
      <c r="X489" s="175"/>
    </row>
    <row r="490" spans="1:24" ht="16.5" customHeight="1" x14ac:dyDescent="0.15">
      <c r="A490" s="148">
        <v>11</v>
      </c>
      <c r="B490" s="149" t="s">
        <v>2680</v>
      </c>
      <c r="C490" s="150" t="s">
        <v>931</v>
      </c>
      <c r="D490" s="150" t="s">
        <v>28</v>
      </c>
      <c r="E490" s="150">
        <v>52</v>
      </c>
      <c r="F490" s="572" t="s">
        <v>2681</v>
      </c>
      <c r="G490" s="633">
        <v>43829</v>
      </c>
      <c r="H490" s="685">
        <v>43801</v>
      </c>
      <c r="I490" s="177"/>
      <c r="J490" s="178"/>
      <c r="K490" s="155"/>
      <c r="L490" s="591">
        <v>20000</v>
      </c>
      <c r="M490" s="592">
        <v>10000</v>
      </c>
      <c r="N490" s="156">
        <v>-10000</v>
      </c>
      <c r="O490" s="157"/>
      <c r="P490" s="158">
        <v>10000</v>
      </c>
      <c r="Q490" s="159"/>
      <c r="R490" s="159">
        <v>21</v>
      </c>
      <c r="S490" s="159"/>
      <c r="T490" s="159">
        <v>4200</v>
      </c>
      <c r="U490" s="160"/>
      <c r="V490" s="158">
        <v>24200</v>
      </c>
      <c r="W490" s="161"/>
      <c r="X490" s="160"/>
    </row>
    <row r="491" spans="1:24" ht="16.5" customHeight="1" x14ac:dyDescent="0.15">
      <c r="A491" s="162"/>
      <c r="B491" s="163"/>
      <c r="C491" s="164"/>
      <c r="D491" s="164"/>
      <c r="E491" s="164"/>
      <c r="F491" s="433"/>
      <c r="G491" s="632"/>
      <c r="H491" s="686"/>
      <c r="I491" s="166"/>
      <c r="J491" s="167"/>
      <c r="K491" s="168"/>
      <c r="L491" s="593"/>
      <c r="M491" s="594"/>
      <c r="N491" s="171" t="s">
        <v>3031</v>
      </c>
      <c r="O491" s="172"/>
      <c r="P491" s="173"/>
      <c r="Q491" s="174"/>
      <c r="R491" s="174"/>
      <c r="S491" s="174"/>
      <c r="T491" s="174"/>
      <c r="U491" s="175"/>
      <c r="V491" s="173"/>
      <c r="W491" s="176"/>
      <c r="X491" s="175"/>
    </row>
    <row r="492" spans="1:24" ht="16.5" customHeight="1" x14ac:dyDescent="0.15">
      <c r="A492" s="192">
        <v>12</v>
      </c>
      <c r="B492" s="212" t="s">
        <v>1274</v>
      </c>
      <c r="C492" s="150" t="s">
        <v>931</v>
      </c>
      <c r="D492" s="150" t="s">
        <v>32</v>
      </c>
      <c r="E492" s="213">
        <v>40</v>
      </c>
      <c r="F492" s="455" t="s">
        <v>2682</v>
      </c>
      <c r="G492" s="634">
        <v>43838</v>
      </c>
      <c r="H492" s="687">
        <v>43814</v>
      </c>
      <c r="I492" s="177"/>
      <c r="J492" s="178"/>
      <c r="K492" s="222"/>
      <c r="L492" s="597">
        <v>20000</v>
      </c>
      <c r="M492" s="598">
        <v>10000</v>
      </c>
      <c r="N492" s="183">
        <v>-10000</v>
      </c>
      <c r="O492" s="191"/>
      <c r="P492" s="196">
        <v>10000</v>
      </c>
      <c r="Q492" s="194"/>
      <c r="R492" s="194">
        <v>14</v>
      </c>
      <c r="S492" s="194"/>
      <c r="T492" s="194">
        <v>2800</v>
      </c>
      <c r="U492" s="195"/>
      <c r="V492" s="196">
        <v>22800</v>
      </c>
      <c r="W492" s="197"/>
      <c r="X492" s="195"/>
    </row>
    <row r="493" spans="1:24" ht="16.5" customHeight="1" x14ac:dyDescent="0.15">
      <c r="A493" s="192"/>
      <c r="B493" s="212"/>
      <c r="C493" s="213"/>
      <c r="D493" s="213"/>
      <c r="E493" s="213"/>
      <c r="F493" s="439"/>
      <c r="G493" s="634"/>
      <c r="H493" s="687"/>
      <c r="I493" s="166"/>
      <c r="J493" s="167"/>
      <c r="K493" s="168"/>
      <c r="L493" s="597"/>
      <c r="M493" s="598"/>
      <c r="N493" s="171" t="s">
        <v>3031</v>
      </c>
      <c r="O493" s="191"/>
      <c r="P493" s="196"/>
      <c r="Q493" s="194"/>
      <c r="R493" s="194"/>
      <c r="S493" s="194"/>
      <c r="T493" s="194"/>
      <c r="U493" s="195"/>
      <c r="V493" s="196"/>
      <c r="W493" s="197"/>
      <c r="X493" s="195"/>
    </row>
    <row r="494" spans="1:24" ht="16.5" customHeight="1" x14ac:dyDescent="0.15">
      <c r="A494" s="148"/>
      <c r="B494" s="149"/>
      <c r="C494" s="150"/>
      <c r="D494" s="150" t="s">
        <v>2810</v>
      </c>
      <c r="E494" s="150"/>
      <c r="F494" s="454" t="s">
        <v>2811</v>
      </c>
      <c r="G494" s="633"/>
      <c r="H494" s="685">
        <v>43648</v>
      </c>
      <c r="I494" s="177"/>
      <c r="J494" s="227"/>
      <c r="K494" s="222"/>
      <c r="L494" s="591">
        <v>30000</v>
      </c>
      <c r="M494" s="592">
        <v>30000</v>
      </c>
      <c r="N494" s="156">
        <v>-30000</v>
      </c>
      <c r="O494" s="157"/>
      <c r="P494" s="158"/>
      <c r="Q494" s="159"/>
      <c r="R494" s="159"/>
      <c r="S494" s="159"/>
      <c r="T494" s="159"/>
      <c r="U494" s="160"/>
      <c r="V494" s="158">
        <v>30000</v>
      </c>
      <c r="W494" s="161"/>
      <c r="X494" s="160"/>
    </row>
    <row r="495" spans="1:24" ht="16.5" customHeight="1" x14ac:dyDescent="0.15">
      <c r="A495" s="162"/>
      <c r="B495" s="163"/>
      <c r="C495" s="164"/>
      <c r="D495" s="164"/>
      <c r="E495" s="164"/>
      <c r="F495" s="461">
        <v>30000</v>
      </c>
      <c r="G495" s="632"/>
      <c r="H495" s="686"/>
      <c r="I495" s="166"/>
      <c r="J495" s="167"/>
      <c r="K495" s="168"/>
      <c r="L495" s="593"/>
      <c r="M495" s="594"/>
      <c r="N495" s="171" t="s">
        <v>3031</v>
      </c>
      <c r="O495" s="172"/>
      <c r="P495" s="173"/>
      <c r="Q495" s="174"/>
      <c r="R495" s="174"/>
      <c r="S495" s="174"/>
      <c r="T495" s="174"/>
      <c r="U495" s="175"/>
      <c r="V495" s="173"/>
      <c r="W495" s="176"/>
      <c r="X495" s="175"/>
    </row>
    <row r="496" spans="1:24" ht="16.5" customHeight="1" x14ac:dyDescent="0.15">
      <c r="A496" s="148"/>
      <c r="B496" s="149"/>
      <c r="C496" s="150"/>
      <c r="D496" s="150" t="s">
        <v>1670</v>
      </c>
      <c r="E496" s="150">
        <v>73</v>
      </c>
      <c r="F496" s="454" t="s">
        <v>2761</v>
      </c>
      <c r="G496" s="633"/>
      <c r="H496" s="685"/>
      <c r="I496" s="177"/>
      <c r="J496" s="227"/>
      <c r="K496" s="877" t="s">
        <v>3024</v>
      </c>
      <c r="L496" s="591"/>
      <c r="M496" s="592"/>
      <c r="N496" s="156"/>
      <c r="O496" s="157"/>
      <c r="P496" s="158"/>
      <c r="Q496" s="159"/>
      <c r="R496" s="159"/>
      <c r="S496" s="159"/>
      <c r="T496" s="159"/>
      <c r="U496" s="160"/>
      <c r="V496" s="158"/>
      <c r="W496" s="161"/>
      <c r="X496" s="160"/>
    </row>
    <row r="497" spans="1:24" ht="16.5" customHeight="1" x14ac:dyDescent="0.15">
      <c r="A497" s="162"/>
      <c r="B497" s="163"/>
      <c r="C497" s="164"/>
      <c r="D497" s="164"/>
      <c r="E497" s="164"/>
      <c r="F497" s="461">
        <v>10000</v>
      </c>
      <c r="G497" s="632"/>
      <c r="H497" s="686"/>
      <c r="I497" s="166"/>
      <c r="J497" s="167"/>
      <c r="K497" s="224"/>
      <c r="L497" s="593"/>
      <c r="M497" s="594"/>
      <c r="N497" s="181"/>
      <c r="O497" s="172"/>
      <c r="P497" s="173"/>
      <c r="Q497" s="174"/>
      <c r="R497" s="174"/>
      <c r="S497" s="174"/>
      <c r="T497" s="174"/>
      <c r="U497" s="175"/>
      <c r="V497" s="173"/>
      <c r="W497" s="176"/>
      <c r="X497" s="175"/>
    </row>
    <row r="498" spans="1:24" ht="16.5" customHeight="1" x14ac:dyDescent="0.15">
      <c r="A498" s="148"/>
      <c r="B498" s="149"/>
      <c r="C498" s="150"/>
      <c r="D498" s="150" t="s">
        <v>32</v>
      </c>
      <c r="E498" s="150">
        <v>71</v>
      </c>
      <c r="F498" s="454" t="s">
        <v>1920</v>
      </c>
      <c r="G498" s="633"/>
      <c r="H498" s="685">
        <v>43818</v>
      </c>
      <c r="I498" s="177"/>
      <c r="J498" s="178"/>
      <c r="K498" s="460"/>
      <c r="L498" s="591">
        <v>10000</v>
      </c>
      <c r="M498" s="592">
        <v>10000</v>
      </c>
      <c r="N498" s="183">
        <v>-10000</v>
      </c>
      <c r="O498" s="157"/>
      <c r="P498" s="158"/>
      <c r="Q498" s="159"/>
      <c r="R498" s="159"/>
      <c r="S498" s="159"/>
      <c r="T498" s="159"/>
      <c r="U498" s="160"/>
      <c r="V498" s="158">
        <v>10000</v>
      </c>
      <c r="W498" s="161"/>
      <c r="X498" s="160"/>
    </row>
    <row r="499" spans="1:24" ht="16.5" customHeight="1" x14ac:dyDescent="0.15">
      <c r="A499" s="162"/>
      <c r="B499" s="163"/>
      <c r="C499" s="164"/>
      <c r="D499" s="164"/>
      <c r="E499" s="164"/>
      <c r="F499" s="461">
        <v>10000</v>
      </c>
      <c r="G499" s="632"/>
      <c r="H499" s="686"/>
      <c r="I499" s="463"/>
      <c r="J499" s="464"/>
      <c r="K499" s="465"/>
      <c r="L499" s="593"/>
      <c r="M499" s="594"/>
      <c r="N499" s="171" t="s">
        <v>3031</v>
      </c>
      <c r="O499" s="172"/>
      <c r="P499" s="228"/>
      <c r="Q499" s="170"/>
      <c r="R499" s="174"/>
      <c r="S499" s="174"/>
      <c r="T499" s="174"/>
      <c r="U499" s="175"/>
      <c r="V499" s="173"/>
      <c r="W499" s="176"/>
      <c r="X499" s="175"/>
    </row>
    <row r="500" spans="1:24" ht="16.5" customHeight="1" x14ac:dyDescent="0.15">
      <c r="A500" s="148"/>
      <c r="B500" s="149"/>
      <c r="C500" s="150"/>
      <c r="D500" s="150" t="s">
        <v>32</v>
      </c>
      <c r="E500" s="150">
        <v>72</v>
      </c>
      <c r="F500" s="454" t="s">
        <v>1921</v>
      </c>
      <c r="G500" s="636"/>
      <c r="H500" s="692">
        <v>43747</v>
      </c>
      <c r="I500" s="177"/>
      <c r="J500" s="178"/>
      <c r="K500" s="460"/>
      <c r="L500" s="591">
        <v>30000</v>
      </c>
      <c r="M500" s="592">
        <v>30000</v>
      </c>
      <c r="N500" s="156">
        <v>-30000</v>
      </c>
      <c r="O500" s="157"/>
      <c r="P500" s="158"/>
      <c r="Q500" s="159"/>
      <c r="R500" s="159"/>
      <c r="S500" s="159"/>
      <c r="T500" s="159"/>
      <c r="U500" s="160"/>
      <c r="V500" s="158">
        <v>30000</v>
      </c>
      <c r="W500" s="161"/>
      <c r="X500" s="160"/>
    </row>
    <row r="501" spans="1:24" ht="16.5" customHeight="1" thickBot="1" x14ac:dyDescent="0.2">
      <c r="A501" s="230"/>
      <c r="B501" s="231"/>
      <c r="C501" s="232"/>
      <c r="D501" s="232"/>
      <c r="E501" s="232"/>
      <c r="F501" s="466">
        <v>30000</v>
      </c>
      <c r="G501" s="637"/>
      <c r="H501" s="693"/>
      <c r="I501" s="468"/>
      <c r="J501" s="469"/>
      <c r="K501" s="470"/>
      <c r="L501" s="601"/>
      <c r="M501" s="602"/>
      <c r="N501" s="878" t="s">
        <v>3031</v>
      </c>
      <c r="O501" s="238"/>
      <c r="P501" s="239"/>
      <c r="Q501" s="240"/>
      <c r="R501" s="240"/>
      <c r="S501" s="240"/>
      <c r="T501" s="240"/>
      <c r="U501" s="241"/>
      <c r="V501" s="239"/>
      <c r="W501" s="242"/>
      <c r="X501" s="241"/>
    </row>
    <row r="502" spans="1:24" ht="16.5" customHeight="1" thickTop="1" thickBot="1" x14ac:dyDescent="0.2">
      <c r="A502" s="1388" t="s">
        <v>2318</v>
      </c>
      <c r="B502" s="1389"/>
      <c r="C502" s="1390" t="s">
        <v>899</v>
      </c>
      <c r="D502" s="1393" t="s">
        <v>900</v>
      </c>
      <c r="E502" s="809"/>
      <c r="F502" s="1396" t="s">
        <v>901</v>
      </c>
      <c r="G502" s="1399" t="s">
        <v>1923</v>
      </c>
      <c r="H502" s="1402" t="s">
        <v>903</v>
      </c>
      <c r="I502" s="580"/>
      <c r="J502" s="581"/>
      <c r="K502" s="1405" t="s">
        <v>904</v>
      </c>
      <c r="L502" s="1412" t="s">
        <v>1623</v>
      </c>
      <c r="M502" s="588" t="s">
        <v>906</v>
      </c>
      <c r="N502" s="134">
        <f>M504+N504</f>
        <v>0</v>
      </c>
      <c r="O502" s="1410" t="s">
        <v>907</v>
      </c>
      <c r="P502" s="1370" t="s">
        <v>908</v>
      </c>
      <c r="Q502" s="1372" t="s">
        <v>909</v>
      </c>
      <c r="R502" s="1374" t="s">
        <v>910</v>
      </c>
      <c r="S502" s="136" t="s">
        <v>910</v>
      </c>
      <c r="T502" s="1374" t="s">
        <v>911</v>
      </c>
      <c r="U502" s="1376" t="s">
        <v>912</v>
      </c>
      <c r="V502" s="1378" t="s">
        <v>913</v>
      </c>
      <c r="W502" s="1380" t="s">
        <v>914</v>
      </c>
      <c r="X502" s="1382" t="s">
        <v>915</v>
      </c>
    </row>
    <row r="503" spans="1:24" ht="16.5" customHeight="1" x14ac:dyDescent="0.15">
      <c r="A503" s="1384" t="s">
        <v>916</v>
      </c>
      <c r="B503" s="1386" t="s">
        <v>917</v>
      </c>
      <c r="C503" s="1391"/>
      <c r="D503" s="1394"/>
      <c r="E503" s="810" t="s">
        <v>2577</v>
      </c>
      <c r="F503" s="1397"/>
      <c r="G503" s="1400"/>
      <c r="H503" s="1403"/>
      <c r="I503" s="582" t="s">
        <v>918</v>
      </c>
      <c r="J503" s="583" t="s">
        <v>919</v>
      </c>
      <c r="K503" s="1406"/>
      <c r="L503" s="1413"/>
      <c r="M503" s="589" t="s">
        <v>920</v>
      </c>
      <c r="N503" s="141" t="s">
        <v>921</v>
      </c>
      <c r="O503" s="1411"/>
      <c r="P503" s="1371"/>
      <c r="Q503" s="1373"/>
      <c r="R503" s="1375"/>
      <c r="S503" s="140" t="s">
        <v>922</v>
      </c>
      <c r="T503" s="1375"/>
      <c r="U503" s="1377"/>
      <c r="V503" s="1379"/>
      <c r="W503" s="1381"/>
      <c r="X503" s="1383"/>
    </row>
    <row r="504" spans="1:24" ht="16.5" customHeight="1" thickBot="1" x14ac:dyDescent="0.2">
      <c r="A504" s="1385"/>
      <c r="B504" s="1387"/>
      <c r="C504" s="1392"/>
      <c r="D504" s="1395"/>
      <c r="E504" s="811"/>
      <c r="F504" s="1398"/>
      <c r="G504" s="1401"/>
      <c r="H504" s="1404"/>
      <c r="I504" s="584" t="s">
        <v>923</v>
      </c>
      <c r="J504" s="585" t="s">
        <v>924</v>
      </c>
      <c r="K504" s="1407"/>
      <c r="L504" s="590">
        <f t="shared" ref="L504:X504" si="7">SUM(L505:L575)</f>
        <v>1120000</v>
      </c>
      <c r="M504" s="590">
        <f t="shared" si="7"/>
        <v>850000</v>
      </c>
      <c r="N504" s="590">
        <f t="shared" si="7"/>
        <v>-850000</v>
      </c>
      <c r="O504" s="628">
        <f t="shared" si="7"/>
        <v>0</v>
      </c>
      <c r="P504" s="590">
        <f t="shared" si="7"/>
        <v>260000</v>
      </c>
      <c r="Q504" s="590">
        <f t="shared" si="7"/>
        <v>0</v>
      </c>
      <c r="R504" s="590">
        <f t="shared" si="7"/>
        <v>3998</v>
      </c>
      <c r="S504" s="590">
        <f t="shared" si="7"/>
        <v>0</v>
      </c>
      <c r="T504" s="590">
        <f t="shared" si="7"/>
        <v>701000</v>
      </c>
      <c r="U504" s="628">
        <f t="shared" si="7"/>
        <v>0</v>
      </c>
      <c r="V504" s="590">
        <f t="shared" si="7"/>
        <v>449568</v>
      </c>
      <c r="W504" s="590">
        <f t="shared" si="7"/>
        <v>432</v>
      </c>
      <c r="X504" s="628">
        <f t="shared" si="7"/>
        <v>162000</v>
      </c>
    </row>
    <row r="505" spans="1:24" ht="16.5" customHeight="1" x14ac:dyDescent="0.15">
      <c r="A505" s="148">
        <v>1</v>
      </c>
      <c r="B505" s="149" t="s">
        <v>2319</v>
      </c>
      <c r="C505" s="150" t="s">
        <v>926</v>
      </c>
      <c r="D505" s="150" t="s">
        <v>2320</v>
      </c>
      <c r="E505" s="213">
        <v>11</v>
      </c>
      <c r="F505" s="431" t="s">
        <v>2321</v>
      </c>
      <c r="G505" s="631">
        <v>43158</v>
      </c>
      <c r="H505" s="685">
        <v>43453</v>
      </c>
      <c r="I505" s="153"/>
      <c r="J505" s="154"/>
      <c r="K505" s="155"/>
      <c r="L505" s="591">
        <v>40000</v>
      </c>
      <c r="M505" s="592">
        <v>30000</v>
      </c>
      <c r="N505" s="156">
        <v>-30000</v>
      </c>
      <c r="O505" s="157"/>
      <c r="P505" s="158"/>
      <c r="Q505" s="159"/>
      <c r="R505" s="159">
        <v>270</v>
      </c>
      <c r="S505" s="159"/>
      <c r="T505" s="159">
        <v>54000</v>
      </c>
      <c r="U505" s="160"/>
      <c r="V505" s="158">
        <v>94000</v>
      </c>
      <c r="W505" s="161"/>
      <c r="X505" s="160"/>
    </row>
    <row r="506" spans="1:24" ht="16.5" customHeight="1" x14ac:dyDescent="0.15">
      <c r="A506" s="162"/>
      <c r="B506" s="163"/>
      <c r="C506" s="164"/>
      <c r="D506" s="164"/>
      <c r="E506" s="164"/>
      <c r="F506" s="432" t="s">
        <v>2322</v>
      </c>
      <c r="G506" s="632"/>
      <c r="H506" s="686"/>
      <c r="I506" s="166"/>
      <c r="J506" s="167"/>
      <c r="K506" s="168"/>
      <c r="L506" s="593"/>
      <c r="M506" s="594"/>
      <c r="N506" s="171" t="s">
        <v>2809</v>
      </c>
      <c r="O506" s="172"/>
      <c r="P506" s="173"/>
      <c r="Q506" s="174"/>
      <c r="R506" s="174"/>
      <c r="S506" s="174"/>
      <c r="T506" s="174"/>
      <c r="U506" s="175"/>
      <c r="V506" s="173"/>
      <c r="W506" s="176"/>
      <c r="X506" s="175"/>
    </row>
    <row r="507" spans="1:24" ht="16.5" customHeight="1" x14ac:dyDescent="0.15">
      <c r="A507" s="148">
        <v>2</v>
      </c>
      <c r="B507" s="149" t="s">
        <v>2323</v>
      </c>
      <c r="C507" s="150" t="s">
        <v>931</v>
      </c>
      <c r="D507" s="150" t="s">
        <v>2324</v>
      </c>
      <c r="E507" s="150">
        <v>31</v>
      </c>
      <c r="F507" s="454" t="s">
        <v>2325</v>
      </c>
      <c r="G507" s="633">
        <v>43169</v>
      </c>
      <c r="H507" s="690">
        <v>43178</v>
      </c>
      <c r="I507" s="177" t="s">
        <v>933</v>
      </c>
      <c r="J507" s="178" t="s">
        <v>933</v>
      </c>
      <c r="K507" s="179"/>
      <c r="L507" s="591">
        <v>40000</v>
      </c>
      <c r="M507" s="592">
        <v>30000</v>
      </c>
      <c r="N507" s="156">
        <v>-30000</v>
      </c>
      <c r="O507" s="157"/>
      <c r="P507" s="158">
        <v>10000</v>
      </c>
      <c r="Q507" s="159"/>
      <c r="R507" s="159">
        <v>56</v>
      </c>
      <c r="S507" s="159"/>
      <c r="T507" s="159">
        <v>11200</v>
      </c>
      <c r="U507" s="160"/>
      <c r="V507" s="158">
        <v>51200</v>
      </c>
      <c r="W507" s="161"/>
      <c r="X507" s="160">
        <v>21200</v>
      </c>
    </row>
    <row r="508" spans="1:24" ht="16.5" customHeight="1" x14ac:dyDescent="0.15">
      <c r="A508" s="162"/>
      <c r="B508" s="163"/>
      <c r="C508" s="164"/>
      <c r="D508" s="164"/>
      <c r="E508" s="164"/>
      <c r="F508" s="433"/>
      <c r="G508" s="632"/>
      <c r="H508" s="686"/>
      <c r="I508" s="166"/>
      <c r="J508" s="167"/>
      <c r="K508" s="629"/>
      <c r="L508" s="595"/>
      <c r="M508" s="594"/>
      <c r="N508" s="171" t="s">
        <v>2708</v>
      </c>
      <c r="O508" s="172"/>
      <c r="P508" s="173"/>
      <c r="Q508" s="174"/>
      <c r="R508" s="174"/>
      <c r="S508" s="174"/>
      <c r="T508" s="174"/>
      <c r="U508" s="175"/>
      <c r="V508" s="173"/>
      <c r="W508" s="176"/>
      <c r="X508" s="175"/>
    </row>
    <row r="509" spans="1:24" ht="16.5" customHeight="1" x14ac:dyDescent="0.15">
      <c r="A509" s="148">
        <v>2</v>
      </c>
      <c r="B509" s="149">
        <v>11</v>
      </c>
      <c r="C509" s="150" t="s">
        <v>1041</v>
      </c>
      <c r="D509" s="150" t="s">
        <v>935</v>
      </c>
      <c r="E509" s="150">
        <v>12</v>
      </c>
      <c r="F509" s="434" t="s">
        <v>2326</v>
      </c>
      <c r="G509" s="633">
        <v>43170</v>
      </c>
      <c r="H509" s="685">
        <v>43144</v>
      </c>
      <c r="I509" s="177" t="s">
        <v>933</v>
      </c>
      <c r="J509" s="178" t="s">
        <v>933</v>
      </c>
      <c r="K509" s="182"/>
      <c r="L509" s="591">
        <v>20000</v>
      </c>
      <c r="M509" s="592">
        <v>10000</v>
      </c>
      <c r="N509" s="183">
        <v>-10000</v>
      </c>
      <c r="O509" s="157"/>
      <c r="P509" s="158">
        <v>10000</v>
      </c>
      <c r="Q509" s="159"/>
      <c r="R509" s="159">
        <v>296</v>
      </c>
      <c r="S509" s="159"/>
      <c r="T509" s="159">
        <v>59200</v>
      </c>
      <c r="U509" s="160"/>
      <c r="V509" s="158">
        <v>79200</v>
      </c>
      <c r="W509" s="161"/>
      <c r="X509" s="160">
        <v>69200</v>
      </c>
    </row>
    <row r="510" spans="1:24" ht="16.5" customHeight="1" x14ac:dyDescent="0.15">
      <c r="A510" s="162"/>
      <c r="B510" s="163"/>
      <c r="C510" s="164"/>
      <c r="D510" s="164" t="s">
        <v>938</v>
      </c>
      <c r="E510" s="164"/>
      <c r="F510" s="433"/>
      <c r="G510" s="632"/>
      <c r="H510" s="686"/>
      <c r="I510" s="166"/>
      <c r="J510" s="223"/>
      <c r="K510" s="180"/>
      <c r="L510" s="593"/>
      <c r="M510" s="594"/>
      <c r="N510" s="171" t="s">
        <v>2433</v>
      </c>
      <c r="O510" s="172"/>
      <c r="P510" s="173"/>
      <c r="Q510" s="174"/>
      <c r="R510" s="174"/>
      <c r="S510" s="174"/>
      <c r="T510" s="174"/>
      <c r="U510" s="175"/>
      <c r="V510" s="173"/>
      <c r="W510" s="176"/>
      <c r="X510" s="175"/>
    </row>
    <row r="511" spans="1:24" ht="16.5" customHeight="1" x14ac:dyDescent="0.15">
      <c r="A511" s="148">
        <v>2</v>
      </c>
      <c r="B511" s="149" t="s">
        <v>2327</v>
      </c>
      <c r="C511" s="150" t="s">
        <v>931</v>
      </c>
      <c r="D511" s="150" t="s">
        <v>2320</v>
      </c>
      <c r="E511" s="150">
        <v>13</v>
      </c>
      <c r="F511" s="434" t="s">
        <v>2328</v>
      </c>
      <c r="G511" s="633">
        <v>43183</v>
      </c>
      <c r="H511" s="685">
        <v>43164</v>
      </c>
      <c r="I511" s="177" t="s">
        <v>933</v>
      </c>
      <c r="J511" s="178" t="s">
        <v>933</v>
      </c>
      <c r="K511" s="182" t="s">
        <v>1922</v>
      </c>
      <c r="L511" s="591">
        <v>20000</v>
      </c>
      <c r="M511" s="592">
        <v>10000</v>
      </c>
      <c r="N511" s="156">
        <v>-10000</v>
      </c>
      <c r="O511" s="157"/>
      <c r="P511" s="158">
        <v>10000</v>
      </c>
      <c r="Q511" s="159"/>
      <c r="R511" s="159">
        <v>282</v>
      </c>
      <c r="S511" s="159"/>
      <c r="T511" s="159">
        <v>56400</v>
      </c>
      <c r="U511" s="160"/>
      <c r="V511" s="158">
        <v>56400</v>
      </c>
      <c r="W511" s="161"/>
      <c r="X511" s="160">
        <v>56400</v>
      </c>
    </row>
    <row r="512" spans="1:24" ht="16.5" customHeight="1" x14ac:dyDescent="0.15">
      <c r="A512" s="162"/>
      <c r="B512" s="163"/>
      <c r="C512" s="164"/>
      <c r="D512" s="164"/>
      <c r="E512" s="164"/>
      <c r="F512" s="432" t="s">
        <v>2329</v>
      </c>
      <c r="G512" s="632"/>
      <c r="H512" s="686">
        <v>43453</v>
      </c>
      <c r="I512" s="166"/>
      <c r="J512" s="167"/>
      <c r="K512" s="180" t="s">
        <v>937</v>
      </c>
      <c r="L512" s="593"/>
      <c r="M512" s="594"/>
      <c r="N512" s="171" t="s">
        <v>2809</v>
      </c>
      <c r="O512" s="172"/>
      <c r="P512" s="173"/>
      <c r="Q512" s="174"/>
      <c r="R512" s="174"/>
      <c r="S512" s="174"/>
      <c r="T512" s="174"/>
      <c r="U512" s="175"/>
      <c r="V512" s="173"/>
      <c r="W512" s="176"/>
      <c r="X512" s="175"/>
    </row>
    <row r="513" spans="1:24" ht="16.5" customHeight="1" x14ac:dyDescent="0.15">
      <c r="A513" s="148">
        <v>3</v>
      </c>
      <c r="B513" s="149" t="s">
        <v>2330</v>
      </c>
      <c r="C513" s="150" t="s">
        <v>926</v>
      </c>
      <c r="D513" s="150" t="s">
        <v>2320</v>
      </c>
      <c r="E513" s="150">
        <v>14</v>
      </c>
      <c r="F513" s="434" t="s">
        <v>2331</v>
      </c>
      <c r="G513" s="633">
        <v>43190</v>
      </c>
      <c r="H513" s="685">
        <v>43453</v>
      </c>
      <c r="I513" s="177"/>
      <c r="J513" s="178"/>
      <c r="K513" s="139"/>
      <c r="L513" s="591">
        <v>20000</v>
      </c>
      <c r="M513" s="592">
        <v>10000</v>
      </c>
      <c r="N513" s="183">
        <v>-10000</v>
      </c>
      <c r="O513" s="157"/>
      <c r="P513" s="184">
        <v>10000</v>
      </c>
      <c r="Q513" s="136"/>
      <c r="R513" s="159">
        <v>160</v>
      </c>
      <c r="S513" s="159"/>
      <c r="T513" s="159">
        <v>32000</v>
      </c>
      <c r="U513" s="160"/>
      <c r="V513" s="158"/>
      <c r="W513" s="161"/>
      <c r="X513" s="160"/>
    </row>
    <row r="514" spans="1:24" ht="16.5" customHeight="1" x14ac:dyDescent="0.15">
      <c r="A514" s="162"/>
      <c r="B514" s="163"/>
      <c r="C514" s="164"/>
      <c r="D514" s="164"/>
      <c r="E514" s="164"/>
      <c r="F514" s="432" t="s">
        <v>2332</v>
      </c>
      <c r="G514" s="634"/>
      <c r="H514" s="687"/>
      <c r="I514" s="166"/>
      <c r="J514" s="167"/>
      <c r="K514" s="168"/>
      <c r="L514" s="593"/>
      <c r="M514" s="596"/>
      <c r="N514" s="171" t="s">
        <v>2809</v>
      </c>
      <c r="O514" s="172"/>
      <c r="P514" s="173"/>
      <c r="Q514" s="174"/>
      <c r="R514" s="174"/>
      <c r="S514" s="174"/>
      <c r="T514" s="174"/>
      <c r="U514" s="175"/>
      <c r="V514" s="173"/>
      <c r="W514" s="176"/>
      <c r="X514" s="175"/>
    </row>
    <row r="515" spans="1:24" ht="16.5" customHeight="1" x14ac:dyDescent="0.15">
      <c r="A515" s="186">
        <v>3</v>
      </c>
      <c r="B515" s="187">
        <v>25</v>
      </c>
      <c r="C515" s="213" t="s">
        <v>931</v>
      </c>
      <c r="D515" s="213" t="s">
        <v>2333</v>
      </c>
      <c r="E515" s="213"/>
      <c r="F515" s="573" t="s">
        <v>2334</v>
      </c>
      <c r="G515" s="633"/>
      <c r="H515" s="685"/>
      <c r="I515" s="188"/>
      <c r="J515" s="138"/>
      <c r="K515" s="189" t="s">
        <v>1924</v>
      </c>
      <c r="L515" s="597"/>
      <c r="M515" s="598"/>
      <c r="N515" s="183"/>
      <c r="O515" s="191"/>
      <c r="P515" s="192"/>
      <c r="Q515" s="193"/>
      <c r="R515" s="194"/>
      <c r="S515" s="194"/>
      <c r="T515" s="194"/>
      <c r="U515" s="195"/>
      <c r="V515" s="196"/>
      <c r="W515" s="197"/>
      <c r="X515" s="195"/>
    </row>
    <row r="516" spans="1:24" ht="16.5" customHeight="1" thickBot="1" x14ac:dyDescent="0.2">
      <c r="A516" s="198"/>
      <c r="B516" s="199"/>
      <c r="C516" s="200"/>
      <c r="D516" s="200"/>
      <c r="E516" s="200"/>
      <c r="F516" s="436"/>
      <c r="G516" s="635"/>
      <c r="H516" s="688"/>
      <c r="I516" s="202"/>
      <c r="J516" s="203"/>
      <c r="K516" s="204"/>
      <c r="L516" s="599"/>
      <c r="M516" s="600"/>
      <c r="N516" s="205"/>
      <c r="O516" s="206"/>
      <c r="P516" s="207"/>
      <c r="Q516" s="208"/>
      <c r="R516" s="208"/>
      <c r="S516" s="208"/>
      <c r="T516" s="208"/>
      <c r="U516" s="209"/>
      <c r="V516" s="207"/>
      <c r="W516" s="210"/>
      <c r="X516" s="209"/>
    </row>
    <row r="517" spans="1:24" ht="16.5" customHeight="1" x14ac:dyDescent="0.15">
      <c r="A517" s="186">
        <v>4</v>
      </c>
      <c r="B517" s="187">
        <v>8</v>
      </c>
      <c r="C517" s="213" t="s">
        <v>931</v>
      </c>
      <c r="D517" s="213" t="s">
        <v>2333</v>
      </c>
      <c r="E517" s="213"/>
      <c r="F517" s="574" t="s">
        <v>2335</v>
      </c>
      <c r="G517" s="634"/>
      <c r="H517" s="689"/>
      <c r="I517" s="153"/>
      <c r="J517" s="154"/>
      <c r="K517" s="189" t="s">
        <v>1924</v>
      </c>
      <c r="L517" s="597"/>
      <c r="M517" s="598"/>
      <c r="N517" s="183"/>
      <c r="O517" s="191"/>
      <c r="P517" s="196"/>
      <c r="Q517" s="194"/>
      <c r="R517" s="194"/>
      <c r="S517" s="194"/>
      <c r="T517" s="194"/>
      <c r="U517" s="195"/>
      <c r="V517" s="196"/>
      <c r="W517" s="197"/>
      <c r="X517" s="195"/>
    </row>
    <row r="518" spans="1:24" ht="16.5" customHeight="1" x14ac:dyDescent="0.15">
      <c r="A518" s="162"/>
      <c r="B518" s="163"/>
      <c r="C518" s="164"/>
      <c r="D518" s="164"/>
      <c r="E518" s="164"/>
      <c r="F518" s="433"/>
      <c r="G518" s="632"/>
      <c r="H518" s="686"/>
      <c r="I518" s="166"/>
      <c r="J518" s="167"/>
      <c r="K518" s="168"/>
      <c r="L518" s="593"/>
      <c r="M518" s="594"/>
      <c r="N518" s="181"/>
      <c r="O518" s="172"/>
      <c r="P518" s="173"/>
      <c r="Q518" s="174"/>
      <c r="R518" s="174"/>
      <c r="S518" s="174"/>
      <c r="T518" s="174"/>
      <c r="U518" s="175"/>
      <c r="V518" s="173"/>
      <c r="W518" s="176"/>
      <c r="X518" s="175"/>
    </row>
    <row r="519" spans="1:24" ht="16.5" customHeight="1" x14ac:dyDescent="0.15">
      <c r="A519" s="192">
        <v>4</v>
      </c>
      <c r="B519" s="212" t="s">
        <v>2336</v>
      </c>
      <c r="C519" s="213" t="s">
        <v>949</v>
      </c>
      <c r="D519" s="150" t="s">
        <v>2320</v>
      </c>
      <c r="E519" s="213">
        <v>15</v>
      </c>
      <c r="F519" s="431" t="s">
        <v>2337</v>
      </c>
      <c r="G519" s="634">
        <v>43241</v>
      </c>
      <c r="H519" s="689">
        <v>43453</v>
      </c>
      <c r="I519" s="137"/>
      <c r="J519" s="138"/>
      <c r="K519" s="179"/>
      <c r="L519" s="597">
        <v>40000</v>
      </c>
      <c r="M519" s="598">
        <v>30000</v>
      </c>
      <c r="N519" s="183">
        <v>-30000</v>
      </c>
      <c r="O519" s="191"/>
      <c r="P519" s="196">
        <v>10000</v>
      </c>
      <c r="Q519" s="194"/>
      <c r="R519" s="194">
        <v>203</v>
      </c>
      <c r="S519" s="194"/>
      <c r="T519" s="194">
        <v>40600</v>
      </c>
      <c r="U519" s="195"/>
      <c r="V519" s="196"/>
      <c r="W519" s="197"/>
      <c r="X519" s="195"/>
    </row>
    <row r="520" spans="1:24" ht="16.5" customHeight="1" x14ac:dyDescent="0.15">
      <c r="A520" s="162"/>
      <c r="B520" s="163"/>
      <c r="C520" s="164"/>
      <c r="D520" s="164"/>
      <c r="E520" s="164"/>
      <c r="F520" s="433"/>
      <c r="G520" s="632"/>
      <c r="H520" s="686"/>
      <c r="I520" s="166"/>
      <c r="J520" s="167"/>
      <c r="K520" s="168"/>
      <c r="L520" s="593"/>
      <c r="M520" s="594"/>
      <c r="N520" s="181" t="s">
        <v>2809</v>
      </c>
      <c r="O520" s="172"/>
      <c r="P520" s="173"/>
      <c r="Q520" s="174"/>
      <c r="R520" s="174"/>
      <c r="S520" s="174"/>
      <c r="T520" s="174"/>
      <c r="U520" s="175"/>
      <c r="V520" s="173"/>
      <c r="W520" s="176"/>
      <c r="X520" s="175"/>
    </row>
    <row r="521" spans="1:24" ht="16.5" customHeight="1" x14ac:dyDescent="0.15">
      <c r="A521" s="192">
        <v>5</v>
      </c>
      <c r="B521" s="212" t="s">
        <v>2338</v>
      </c>
      <c r="C521" s="213" t="s">
        <v>931</v>
      </c>
      <c r="D521" s="213" t="s">
        <v>956</v>
      </c>
      <c r="E521" s="213">
        <v>32</v>
      </c>
      <c r="F521" s="455" t="s">
        <v>2339</v>
      </c>
      <c r="G521" s="634">
        <v>43254</v>
      </c>
      <c r="H521" s="689">
        <v>43461</v>
      </c>
      <c r="I521" s="177"/>
      <c r="J521" s="178"/>
      <c r="K521" s="155"/>
      <c r="L521" s="597">
        <v>60000</v>
      </c>
      <c r="M521" s="598">
        <v>50000</v>
      </c>
      <c r="N521" s="183">
        <v>-50000</v>
      </c>
      <c r="O521" s="191"/>
      <c r="P521" s="196">
        <v>10000</v>
      </c>
      <c r="Q521" s="194"/>
      <c r="R521" s="194">
        <v>42</v>
      </c>
      <c r="S521" s="194"/>
      <c r="T521" s="194">
        <v>8400</v>
      </c>
      <c r="U521" s="195"/>
      <c r="V521" s="196"/>
      <c r="W521" s="197"/>
      <c r="X521" s="195"/>
    </row>
    <row r="522" spans="1:24" ht="16.5" customHeight="1" x14ac:dyDescent="0.15">
      <c r="A522" s="162"/>
      <c r="B522" s="163"/>
      <c r="C522" s="164"/>
      <c r="D522" s="164"/>
      <c r="E522" s="164"/>
      <c r="F522" s="456"/>
      <c r="G522" s="632"/>
      <c r="H522" s="686"/>
      <c r="I522" s="166"/>
      <c r="J522" s="167"/>
      <c r="K522" s="168"/>
      <c r="L522" s="593"/>
      <c r="M522" s="594"/>
      <c r="N522" s="171" t="s">
        <v>2708</v>
      </c>
      <c r="O522" s="191"/>
      <c r="P522" s="173"/>
      <c r="Q522" s="174"/>
      <c r="R522" s="174"/>
      <c r="S522" s="174"/>
      <c r="T522" s="174"/>
      <c r="U522" s="175"/>
      <c r="V522" s="173"/>
      <c r="W522" s="176"/>
      <c r="X522" s="175"/>
    </row>
    <row r="523" spans="1:24" ht="16.5" customHeight="1" x14ac:dyDescent="0.15">
      <c r="A523" s="192">
        <v>5</v>
      </c>
      <c r="B523" s="212" t="s">
        <v>2340</v>
      </c>
      <c r="C523" s="213" t="s">
        <v>931</v>
      </c>
      <c r="D523" s="213" t="s">
        <v>956</v>
      </c>
      <c r="E523" s="213">
        <v>33</v>
      </c>
      <c r="F523" s="455" t="s">
        <v>2341</v>
      </c>
      <c r="G523" s="634">
        <v>43263</v>
      </c>
      <c r="H523" s="689">
        <v>43571</v>
      </c>
      <c r="I523" s="177"/>
      <c r="J523" s="178"/>
      <c r="K523" s="155"/>
      <c r="L523" s="597">
        <v>60000</v>
      </c>
      <c r="M523" s="598">
        <v>50000</v>
      </c>
      <c r="N523" s="214">
        <v>-50000</v>
      </c>
      <c r="O523" s="215"/>
      <c r="P523" s="216">
        <v>10000</v>
      </c>
      <c r="Q523" s="194"/>
      <c r="R523" s="194">
        <v>24</v>
      </c>
      <c r="S523" s="194"/>
      <c r="T523" s="194">
        <v>4800</v>
      </c>
      <c r="U523" s="195"/>
      <c r="V523" s="196">
        <v>64368</v>
      </c>
      <c r="W523" s="197">
        <v>432</v>
      </c>
      <c r="X523" s="195"/>
    </row>
    <row r="524" spans="1:24" ht="15" customHeight="1" x14ac:dyDescent="0.15">
      <c r="A524" s="162"/>
      <c r="B524" s="163"/>
      <c r="C524" s="164"/>
      <c r="D524" s="164"/>
      <c r="E524" s="164"/>
      <c r="F524" s="433"/>
      <c r="G524" s="632"/>
      <c r="H524" s="686"/>
      <c r="I524" s="166"/>
      <c r="J524" s="167"/>
      <c r="K524" s="168"/>
      <c r="L524" s="593"/>
      <c r="M524" s="594"/>
      <c r="N524" s="171" t="s">
        <v>2809</v>
      </c>
      <c r="O524" s="218"/>
      <c r="P524" s="169"/>
      <c r="Q524" s="174"/>
      <c r="R524" s="174"/>
      <c r="S524" s="170"/>
      <c r="T524" s="174"/>
      <c r="U524" s="175"/>
      <c r="V524" s="173"/>
      <c r="W524" s="176"/>
      <c r="X524" s="175"/>
    </row>
    <row r="525" spans="1:24" ht="15" customHeight="1" x14ac:dyDescent="0.15">
      <c r="A525" s="148">
        <v>5</v>
      </c>
      <c r="B525" s="149" t="s">
        <v>2342</v>
      </c>
      <c r="C525" s="213" t="s">
        <v>931</v>
      </c>
      <c r="D525" s="150" t="s">
        <v>2320</v>
      </c>
      <c r="E525" s="150">
        <v>16</v>
      </c>
      <c r="F525" s="434" t="s">
        <v>2343</v>
      </c>
      <c r="G525" s="633">
        <v>43270</v>
      </c>
      <c r="H525" s="685">
        <v>43453</v>
      </c>
      <c r="I525" s="153"/>
      <c r="J525" s="154"/>
      <c r="K525" s="155"/>
      <c r="L525" s="591">
        <v>20000</v>
      </c>
      <c r="M525" s="592">
        <v>10000</v>
      </c>
      <c r="N525" s="156">
        <v>-10000</v>
      </c>
      <c r="O525" s="191"/>
      <c r="P525" s="158">
        <v>10000</v>
      </c>
      <c r="Q525" s="159"/>
      <c r="R525" s="159">
        <v>132</v>
      </c>
      <c r="S525" s="159"/>
      <c r="T525" s="159">
        <v>26400</v>
      </c>
      <c r="U525" s="160"/>
      <c r="V525" s="158"/>
      <c r="W525" s="161"/>
      <c r="X525" s="160"/>
    </row>
    <row r="526" spans="1:24" ht="15" customHeight="1" x14ac:dyDescent="0.15">
      <c r="A526" s="162"/>
      <c r="B526" s="163"/>
      <c r="C526" s="164"/>
      <c r="D526" s="164"/>
      <c r="E526" s="164"/>
      <c r="F526" s="432"/>
      <c r="G526" s="632"/>
      <c r="H526" s="686"/>
      <c r="I526" s="166"/>
      <c r="J526" s="167"/>
      <c r="K526" s="168"/>
      <c r="L526" s="593"/>
      <c r="M526" s="594"/>
      <c r="N526" s="181" t="s">
        <v>2809</v>
      </c>
      <c r="O526" s="172"/>
      <c r="P526" s="173"/>
      <c r="Q526" s="174"/>
      <c r="R526" s="174"/>
      <c r="S526" s="174"/>
      <c r="T526" s="174"/>
      <c r="U526" s="175"/>
      <c r="V526" s="173"/>
      <c r="W526" s="176"/>
      <c r="X526" s="175"/>
    </row>
    <row r="527" spans="1:24" ht="15" customHeight="1" x14ac:dyDescent="0.15">
      <c r="A527" s="148">
        <v>5</v>
      </c>
      <c r="B527" s="149" t="s">
        <v>2342</v>
      </c>
      <c r="C527" s="150" t="s">
        <v>926</v>
      </c>
      <c r="D527" s="150" t="s">
        <v>2320</v>
      </c>
      <c r="E527" s="150">
        <v>17</v>
      </c>
      <c r="F527" s="434" t="s">
        <v>2683</v>
      </c>
      <c r="G527" s="633">
        <v>43270</v>
      </c>
      <c r="H527" s="690">
        <v>43453</v>
      </c>
      <c r="I527" s="177"/>
      <c r="J527" s="178"/>
      <c r="K527" s="179"/>
      <c r="L527" s="591">
        <v>20000</v>
      </c>
      <c r="M527" s="592">
        <v>10000</v>
      </c>
      <c r="N527" s="156">
        <v>-10000</v>
      </c>
      <c r="O527" s="215"/>
      <c r="P527" s="158">
        <v>10000</v>
      </c>
      <c r="Q527" s="159"/>
      <c r="R527" s="159">
        <v>52</v>
      </c>
      <c r="S527" s="159"/>
      <c r="T527" s="159">
        <v>10400</v>
      </c>
      <c r="U527" s="160"/>
      <c r="V527" s="158"/>
      <c r="W527" s="161"/>
      <c r="X527" s="160"/>
    </row>
    <row r="528" spans="1:24" ht="15" customHeight="1" x14ac:dyDescent="0.15">
      <c r="A528" s="220"/>
      <c r="B528" s="212"/>
      <c r="C528" s="213"/>
      <c r="D528" s="213"/>
      <c r="E528" s="213"/>
      <c r="F528" s="431"/>
      <c r="G528" s="634"/>
      <c r="H528" s="687"/>
      <c r="I528" s="221"/>
      <c r="J528" s="167"/>
      <c r="K528" s="168"/>
      <c r="L528" s="597"/>
      <c r="M528" s="598"/>
      <c r="N528" s="183" t="s">
        <v>2809</v>
      </c>
      <c r="O528" s="191"/>
      <c r="P528" s="196"/>
      <c r="Q528" s="194"/>
      <c r="R528" s="194"/>
      <c r="S528" s="194"/>
      <c r="T528" s="194"/>
      <c r="U528" s="195"/>
      <c r="V528" s="196"/>
      <c r="W528" s="197"/>
      <c r="X528" s="195"/>
    </row>
    <row r="529" spans="1:24" ht="15" customHeight="1" x14ac:dyDescent="0.15">
      <c r="A529" s="148">
        <v>6</v>
      </c>
      <c r="B529" s="149" t="s">
        <v>2344</v>
      </c>
      <c r="C529" s="150" t="s">
        <v>931</v>
      </c>
      <c r="D529" s="150" t="s">
        <v>2345</v>
      </c>
      <c r="E529" s="150">
        <v>51</v>
      </c>
      <c r="F529" s="572" t="s">
        <v>2346</v>
      </c>
      <c r="G529" s="633">
        <v>43283</v>
      </c>
      <c r="H529" s="690">
        <v>43252</v>
      </c>
      <c r="I529" s="177" t="s">
        <v>933</v>
      </c>
      <c r="J529" s="178" t="s">
        <v>933</v>
      </c>
      <c r="K529" s="222"/>
      <c r="L529" s="591">
        <v>60000</v>
      </c>
      <c r="M529" s="592">
        <v>50000</v>
      </c>
      <c r="N529" s="156">
        <v>-50000</v>
      </c>
      <c r="O529" s="157"/>
      <c r="P529" s="158">
        <v>10000</v>
      </c>
      <c r="Q529" s="159"/>
      <c r="R529" s="159">
        <v>26</v>
      </c>
      <c r="S529" s="159"/>
      <c r="T529" s="159">
        <v>5200</v>
      </c>
      <c r="U529" s="160"/>
      <c r="V529" s="158">
        <v>65200</v>
      </c>
      <c r="W529" s="161"/>
      <c r="X529" s="160">
        <v>15200</v>
      </c>
    </row>
    <row r="530" spans="1:24" ht="15" customHeight="1" x14ac:dyDescent="0.15">
      <c r="A530" s="162"/>
      <c r="B530" s="163"/>
      <c r="C530" s="164"/>
      <c r="D530" s="164"/>
      <c r="E530" s="164"/>
      <c r="F530" s="433"/>
      <c r="G530" s="632"/>
      <c r="H530" s="686"/>
      <c r="I530" s="166"/>
      <c r="J530" s="167"/>
      <c r="K530" s="168"/>
      <c r="L530" s="593"/>
      <c r="M530" s="594"/>
      <c r="N530" s="171" t="s">
        <v>2708</v>
      </c>
      <c r="O530" s="172"/>
      <c r="P530" s="173"/>
      <c r="Q530" s="174"/>
      <c r="R530" s="174"/>
      <c r="S530" s="174"/>
      <c r="T530" s="174"/>
      <c r="U530" s="175"/>
      <c r="V530" s="173"/>
      <c r="W530" s="176"/>
      <c r="X530" s="175"/>
    </row>
    <row r="531" spans="1:24" ht="15" customHeight="1" x14ac:dyDescent="0.15">
      <c r="A531" s="148">
        <v>6</v>
      </c>
      <c r="B531" s="149" t="s">
        <v>2347</v>
      </c>
      <c r="C531" s="150" t="s">
        <v>971</v>
      </c>
      <c r="D531" s="150" t="s">
        <v>2320</v>
      </c>
      <c r="E531" s="150">
        <v>18</v>
      </c>
      <c r="F531" s="434" t="s">
        <v>2653</v>
      </c>
      <c r="G531" s="633">
        <v>43289</v>
      </c>
      <c r="H531" s="685">
        <v>43451</v>
      </c>
      <c r="I531" s="177"/>
      <c r="J531" s="178"/>
      <c r="K531" s="179"/>
      <c r="L531" s="591">
        <v>20000</v>
      </c>
      <c r="M531" s="592">
        <v>60000</v>
      </c>
      <c r="N531" s="183">
        <v>-60000</v>
      </c>
      <c r="O531" s="157"/>
      <c r="P531" s="158">
        <v>10000</v>
      </c>
      <c r="Q531" s="159"/>
      <c r="R531" s="159">
        <v>172</v>
      </c>
      <c r="S531" s="159"/>
      <c r="T531" s="159">
        <v>34400</v>
      </c>
      <c r="U531" s="160"/>
      <c r="V531" s="158"/>
      <c r="W531" s="161"/>
      <c r="X531" s="160"/>
    </row>
    <row r="532" spans="1:24" ht="15" customHeight="1" x14ac:dyDescent="0.15">
      <c r="A532" s="162"/>
      <c r="B532" s="163"/>
      <c r="C532" s="164"/>
      <c r="D532" s="164"/>
      <c r="E532" s="164"/>
      <c r="F532" s="433"/>
      <c r="G532" s="632"/>
      <c r="H532" s="686"/>
      <c r="I532" s="166"/>
      <c r="J532" s="167"/>
      <c r="K532" s="224" t="s">
        <v>1556</v>
      </c>
      <c r="L532" s="593">
        <v>50000</v>
      </c>
      <c r="M532" s="594"/>
      <c r="N532" s="181" t="s">
        <v>2809</v>
      </c>
      <c r="O532" s="172"/>
      <c r="P532" s="173"/>
      <c r="Q532" s="174"/>
      <c r="R532" s="174"/>
      <c r="S532" s="174"/>
      <c r="T532" s="174"/>
      <c r="U532" s="175"/>
      <c r="V532" s="173"/>
      <c r="W532" s="176"/>
      <c r="X532" s="175"/>
    </row>
    <row r="533" spans="1:24" ht="15" customHeight="1" x14ac:dyDescent="0.15">
      <c r="A533" s="148">
        <v>6</v>
      </c>
      <c r="B533" s="149" t="s">
        <v>2348</v>
      </c>
      <c r="C533" s="150" t="s">
        <v>926</v>
      </c>
      <c r="D533" s="150" t="s">
        <v>2349</v>
      </c>
      <c r="E533" s="150">
        <v>34</v>
      </c>
      <c r="F533" s="454" t="s">
        <v>2350</v>
      </c>
      <c r="G533" s="633">
        <v>43304</v>
      </c>
      <c r="H533" s="685">
        <v>43488</v>
      </c>
      <c r="I533" s="177"/>
      <c r="J533" s="178"/>
      <c r="K533" s="179"/>
      <c r="L533" s="591">
        <v>60000</v>
      </c>
      <c r="M533" s="592">
        <v>50000</v>
      </c>
      <c r="N533" s="183">
        <v>-50000</v>
      </c>
      <c r="O533" s="157"/>
      <c r="P533" s="158">
        <v>10000</v>
      </c>
      <c r="Q533" s="159"/>
      <c r="R533" s="159">
        <v>14</v>
      </c>
      <c r="S533" s="159"/>
      <c r="T533" s="159">
        <v>2800</v>
      </c>
      <c r="U533" s="160"/>
      <c r="V533" s="158"/>
      <c r="W533" s="161"/>
      <c r="X533" s="160"/>
    </row>
    <row r="534" spans="1:24" ht="15" customHeight="1" x14ac:dyDescent="0.15">
      <c r="A534" s="162"/>
      <c r="B534" s="163"/>
      <c r="C534" s="164"/>
      <c r="D534" s="164"/>
      <c r="E534" s="164"/>
      <c r="F534" s="433"/>
      <c r="G534" s="632"/>
      <c r="H534" s="686"/>
      <c r="I534" s="166"/>
      <c r="J534" s="167"/>
      <c r="K534" s="168"/>
      <c r="L534" s="593"/>
      <c r="M534" s="594"/>
      <c r="N534" s="181" t="s">
        <v>2809</v>
      </c>
      <c r="O534" s="172"/>
      <c r="P534" s="173"/>
      <c r="Q534" s="174"/>
      <c r="R534" s="174"/>
      <c r="S534" s="174"/>
      <c r="T534" s="174"/>
      <c r="U534" s="175"/>
      <c r="V534" s="173"/>
      <c r="W534" s="176"/>
      <c r="X534" s="175"/>
    </row>
    <row r="535" spans="1:24" ht="15" customHeight="1" x14ac:dyDescent="0.15">
      <c r="A535" s="148">
        <v>6</v>
      </c>
      <c r="B535" s="149" t="s">
        <v>2351</v>
      </c>
      <c r="C535" s="150" t="s">
        <v>940</v>
      </c>
      <c r="D535" s="150" t="s">
        <v>64</v>
      </c>
      <c r="E535" s="150">
        <v>19</v>
      </c>
      <c r="F535" s="434" t="s">
        <v>2352</v>
      </c>
      <c r="G535" s="633">
        <v>43311</v>
      </c>
      <c r="H535" s="685">
        <v>43287</v>
      </c>
      <c r="I535" s="177"/>
      <c r="J535" s="178"/>
      <c r="K535" s="336"/>
      <c r="L535" s="591">
        <v>40000</v>
      </c>
      <c r="M535" s="592">
        <v>30000</v>
      </c>
      <c r="N535" s="156">
        <v>-30000</v>
      </c>
      <c r="O535" s="157"/>
      <c r="P535" s="158">
        <v>10000</v>
      </c>
      <c r="Q535" s="159"/>
      <c r="R535" s="159">
        <v>317</v>
      </c>
      <c r="S535" s="159"/>
      <c r="T535" s="159">
        <v>63400</v>
      </c>
      <c r="U535" s="160"/>
      <c r="V535" s="158"/>
      <c r="W535" s="161"/>
      <c r="X535" s="160"/>
    </row>
    <row r="536" spans="1:24" ht="15" customHeight="1" x14ac:dyDescent="0.15">
      <c r="A536" s="192"/>
      <c r="B536" s="212"/>
      <c r="C536" s="213"/>
      <c r="D536" s="213"/>
      <c r="E536" s="213"/>
      <c r="F536" s="431" t="s">
        <v>2353</v>
      </c>
      <c r="G536" s="634"/>
      <c r="H536" s="687"/>
      <c r="I536" s="221"/>
      <c r="J536" s="227"/>
      <c r="K536" s="337"/>
      <c r="L536" s="597"/>
      <c r="M536" s="598"/>
      <c r="N536" s="183" t="s">
        <v>2708</v>
      </c>
      <c r="O536" s="191"/>
      <c r="P536" s="196"/>
      <c r="Q536" s="194"/>
      <c r="R536" s="194"/>
      <c r="S536" s="194"/>
      <c r="T536" s="194"/>
      <c r="U536" s="195"/>
      <c r="V536" s="196"/>
      <c r="W536" s="197"/>
      <c r="X536" s="195"/>
    </row>
    <row r="537" spans="1:24" ht="15" customHeight="1" x14ac:dyDescent="0.15">
      <c r="A537" s="162"/>
      <c r="B537" s="163"/>
      <c r="C537" s="164"/>
      <c r="D537" s="164"/>
      <c r="E537" s="164"/>
      <c r="F537" s="432" t="s">
        <v>2354</v>
      </c>
      <c r="G537" s="632"/>
      <c r="H537" s="686"/>
      <c r="I537" s="166"/>
      <c r="J537" s="167"/>
      <c r="K537" s="168"/>
      <c r="L537" s="593"/>
      <c r="M537" s="594"/>
      <c r="N537" s="181"/>
      <c r="O537" s="172"/>
      <c r="P537" s="173"/>
      <c r="Q537" s="174"/>
      <c r="R537" s="174"/>
      <c r="S537" s="174"/>
      <c r="T537" s="174"/>
      <c r="U537" s="175"/>
      <c r="V537" s="173"/>
      <c r="W537" s="176"/>
      <c r="X537" s="175"/>
    </row>
    <row r="538" spans="1:24" ht="15" customHeight="1" x14ac:dyDescent="0.15">
      <c r="A538" s="148">
        <v>7</v>
      </c>
      <c r="B538" s="149" t="s">
        <v>2355</v>
      </c>
      <c r="C538" s="150" t="s">
        <v>931</v>
      </c>
      <c r="D538" s="150" t="s">
        <v>89</v>
      </c>
      <c r="E538" s="150">
        <v>35</v>
      </c>
      <c r="F538" s="454" t="s">
        <v>2356</v>
      </c>
      <c r="G538" s="633">
        <v>43319</v>
      </c>
      <c r="H538" s="685">
        <v>43291</v>
      </c>
      <c r="I538" s="177"/>
      <c r="J538" s="178"/>
      <c r="K538" s="182"/>
      <c r="L538" s="591">
        <v>20000</v>
      </c>
      <c r="M538" s="592">
        <v>10000</v>
      </c>
      <c r="N538" s="183">
        <v>-10000</v>
      </c>
      <c r="O538" s="157"/>
      <c r="P538" s="158">
        <v>10000</v>
      </c>
      <c r="Q538" s="159"/>
      <c r="R538" s="159">
        <v>9</v>
      </c>
      <c r="S538" s="159"/>
      <c r="T538" s="159">
        <v>1800</v>
      </c>
      <c r="U538" s="160"/>
      <c r="V538" s="158"/>
      <c r="W538" s="161"/>
      <c r="X538" s="160"/>
    </row>
    <row r="539" spans="1:24" ht="15" customHeight="1" x14ac:dyDescent="0.15">
      <c r="A539" s="192"/>
      <c r="B539" s="212"/>
      <c r="C539" s="213"/>
      <c r="D539" s="213"/>
      <c r="E539" s="213"/>
      <c r="F539" s="439"/>
      <c r="G539" s="634"/>
      <c r="H539" s="687"/>
      <c r="I539" s="166"/>
      <c r="J539" s="167"/>
      <c r="K539" s="180"/>
      <c r="L539" s="597"/>
      <c r="M539" s="598"/>
      <c r="N539" s="171" t="s">
        <v>2708</v>
      </c>
      <c r="O539" s="191"/>
      <c r="P539" s="196"/>
      <c r="Q539" s="194"/>
      <c r="R539" s="194"/>
      <c r="S539" s="194"/>
      <c r="T539" s="194"/>
      <c r="U539" s="195"/>
      <c r="V539" s="196"/>
      <c r="W539" s="197"/>
      <c r="X539" s="195"/>
    </row>
    <row r="540" spans="1:24" ht="15" customHeight="1" x14ac:dyDescent="0.15">
      <c r="A540" s="148">
        <v>7</v>
      </c>
      <c r="B540" s="149" t="s">
        <v>2357</v>
      </c>
      <c r="C540" s="150" t="s">
        <v>931</v>
      </c>
      <c r="D540" s="150" t="s">
        <v>2320</v>
      </c>
      <c r="E540" s="150">
        <v>20</v>
      </c>
      <c r="F540" s="434" t="s">
        <v>2358</v>
      </c>
      <c r="G540" s="633">
        <v>43326</v>
      </c>
      <c r="H540" s="685">
        <v>43453</v>
      </c>
      <c r="I540" s="177"/>
      <c r="J540" s="178"/>
      <c r="K540" s="336"/>
      <c r="L540" s="591">
        <v>40000</v>
      </c>
      <c r="M540" s="592">
        <v>30000</v>
      </c>
      <c r="N540" s="156">
        <v>-30000</v>
      </c>
      <c r="O540" s="157"/>
      <c r="P540" s="158">
        <v>10000</v>
      </c>
      <c r="Q540" s="159"/>
      <c r="R540" s="159">
        <v>493</v>
      </c>
      <c r="S540" s="159"/>
      <c r="T540" s="159"/>
      <c r="U540" s="160"/>
      <c r="V540" s="158"/>
      <c r="W540" s="161"/>
      <c r="X540" s="160"/>
    </row>
    <row r="541" spans="1:24" ht="15" customHeight="1" x14ac:dyDescent="0.15">
      <c r="A541" s="192"/>
      <c r="B541" s="212"/>
      <c r="C541" s="213"/>
      <c r="D541" s="213"/>
      <c r="E541" s="213"/>
      <c r="F541" s="431" t="s">
        <v>2359</v>
      </c>
      <c r="G541" s="634"/>
      <c r="H541" s="687"/>
      <c r="I541" s="166"/>
      <c r="J541" s="167"/>
      <c r="K541" s="222"/>
      <c r="L541" s="597"/>
      <c r="M541" s="598"/>
      <c r="N541" s="181" t="s">
        <v>2809</v>
      </c>
      <c r="O541" s="191"/>
      <c r="P541" s="196"/>
      <c r="Q541" s="194"/>
      <c r="R541" s="194"/>
      <c r="S541" s="194"/>
      <c r="T541" s="194"/>
      <c r="U541" s="195"/>
      <c r="V541" s="196"/>
      <c r="W541" s="197"/>
      <c r="X541" s="195"/>
    </row>
    <row r="542" spans="1:24" ht="15" customHeight="1" x14ac:dyDescent="0.15">
      <c r="A542" s="148">
        <v>8</v>
      </c>
      <c r="B542" s="149">
        <v>5</v>
      </c>
      <c r="C542" s="150" t="s">
        <v>926</v>
      </c>
      <c r="D542" s="150" t="s">
        <v>2320</v>
      </c>
      <c r="E542" s="150">
        <v>21</v>
      </c>
      <c r="F542" s="434" t="s">
        <v>2360</v>
      </c>
      <c r="G542" s="633">
        <v>43348</v>
      </c>
      <c r="H542" s="685">
        <v>43453</v>
      </c>
      <c r="I542" s="177"/>
      <c r="J542" s="178"/>
      <c r="K542" s="179"/>
      <c r="L542" s="591">
        <v>20000</v>
      </c>
      <c r="M542" s="592">
        <v>10000</v>
      </c>
      <c r="N542" s="156">
        <v>-10000</v>
      </c>
      <c r="O542" s="157"/>
      <c r="P542" s="158">
        <v>10000</v>
      </c>
      <c r="Q542" s="159"/>
      <c r="R542" s="159">
        <v>232</v>
      </c>
      <c r="S542" s="159"/>
      <c r="T542" s="159">
        <v>46400</v>
      </c>
      <c r="U542" s="160"/>
      <c r="V542" s="158"/>
      <c r="W542" s="161"/>
      <c r="X542" s="160"/>
    </row>
    <row r="543" spans="1:24" ht="15" customHeight="1" x14ac:dyDescent="0.15">
      <c r="A543" s="162"/>
      <c r="B543" s="163"/>
      <c r="C543" s="164"/>
      <c r="D543" s="164"/>
      <c r="E543" s="164"/>
      <c r="F543" s="433"/>
      <c r="G543" s="632"/>
      <c r="H543" s="686"/>
      <c r="I543" s="166"/>
      <c r="J543" s="167"/>
      <c r="K543" s="168"/>
      <c r="L543" s="593"/>
      <c r="M543" s="594"/>
      <c r="N543" s="181" t="s">
        <v>2809</v>
      </c>
      <c r="O543" s="172"/>
      <c r="P543" s="173"/>
      <c r="Q543" s="174"/>
      <c r="R543" s="174"/>
      <c r="S543" s="174"/>
      <c r="T543" s="174"/>
      <c r="U543" s="175"/>
      <c r="V543" s="173"/>
      <c r="W543" s="176"/>
      <c r="X543" s="175"/>
    </row>
    <row r="544" spans="1:24" ht="15" customHeight="1" x14ac:dyDescent="0.15">
      <c r="A544" s="148">
        <v>8</v>
      </c>
      <c r="B544" s="149" t="s">
        <v>2361</v>
      </c>
      <c r="C544" s="150" t="s">
        <v>989</v>
      </c>
      <c r="D544" s="150" t="s">
        <v>2362</v>
      </c>
      <c r="E544" s="150">
        <v>36</v>
      </c>
      <c r="F544" s="454" t="s">
        <v>2363</v>
      </c>
      <c r="G544" s="633">
        <v>43368</v>
      </c>
      <c r="H544" s="685">
        <v>43475</v>
      </c>
      <c r="I544" s="177"/>
      <c r="J544" s="178"/>
      <c r="K544" s="179"/>
      <c r="L544" s="591">
        <v>60000</v>
      </c>
      <c r="M544" s="592">
        <v>50000</v>
      </c>
      <c r="N544" s="156">
        <v>-50000</v>
      </c>
      <c r="O544" s="157"/>
      <c r="P544" s="158">
        <v>10000</v>
      </c>
      <c r="Q544" s="159"/>
      <c r="R544" s="159">
        <v>14</v>
      </c>
      <c r="S544" s="159"/>
      <c r="T544" s="159">
        <v>2800</v>
      </c>
      <c r="U544" s="160"/>
      <c r="V544" s="158"/>
      <c r="W544" s="161"/>
      <c r="X544" s="160"/>
    </row>
    <row r="545" spans="1:24" ht="15" customHeight="1" x14ac:dyDescent="0.15">
      <c r="A545" s="192"/>
      <c r="B545" s="212"/>
      <c r="C545" s="213"/>
      <c r="D545" s="213"/>
      <c r="E545" s="213"/>
      <c r="F545" s="439"/>
      <c r="G545" s="634"/>
      <c r="H545" s="687"/>
      <c r="I545" s="166"/>
      <c r="J545" s="223"/>
      <c r="K545" s="168"/>
      <c r="L545" s="597"/>
      <c r="M545" s="598"/>
      <c r="N545" s="171" t="s">
        <v>2809</v>
      </c>
      <c r="O545" s="191"/>
      <c r="P545" s="196"/>
      <c r="Q545" s="194"/>
      <c r="R545" s="194"/>
      <c r="S545" s="194"/>
      <c r="T545" s="194"/>
      <c r="U545" s="195"/>
      <c r="V545" s="196"/>
      <c r="W545" s="197"/>
      <c r="X545" s="195"/>
    </row>
    <row r="546" spans="1:24" ht="15" customHeight="1" x14ac:dyDescent="0.15">
      <c r="A546" s="148">
        <v>9</v>
      </c>
      <c r="B546" s="149" t="s">
        <v>2364</v>
      </c>
      <c r="C546" s="150" t="s">
        <v>989</v>
      </c>
      <c r="D546" s="150" t="s">
        <v>993</v>
      </c>
      <c r="E546" s="150">
        <v>25</v>
      </c>
      <c r="F546" s="434" t="s">
        <v>2365</v>
      </c>
      <c r="G546" s="633">
        <v>43388</v>
      </c>
      <c r="H546" s="685">
        <v>43388</v>
      </c>
      <c r="I546" s="177"/>
      <c r="J546" s="178"/>
      <c r="K546" s="336"/>
      <c r="L546" s="591">
        <v>40000</v>
      </c>
      <c r="M546" s="592">
        <v>30000</v>
      </c>
      <c r="N546" s="156">
        <v>-30000</v>
      </c>
      <c r="O546" s="157"/>
      <c r="P546" s="158">
        <v>10000</v>
      </c>
      <c r="Q546" s="159"/>
      <c r="R546" s="159">
        <v>196</v>
      </c>
      <c r="S546" s="159"/>
      <c r="T546" s="159">
        <v>39200</v>
      </c>
      <c r="U546" s="160"/>
      <c r="V546" s="158">
        <v>39200</v>
      </c>
      <c r="W546" s="161"/>
      <c r="X546" s="160"/>
    </row>
    <row r="547" spans="1:24" ht="15" customHeight="1" x14ac:dyDescent="0.15">
      <c r="A547" s="162"/>
      <c r="B547" s="163"/>
      <c r="C547" s="164"/>
      <c r="D547" s="164"/>
      <c r="E547" s="164"/>
      <c r="F547" s="432"/>
      <c r="G547" s="632"/>
      <c r="H547" s="691">
        <v>43453</v>
      </c>
      <c r="I547" s="166"/>
      <c r="J547" s="167"/>
      <c r="K547" s="168"/>
      <c r="L547" s="593"/>
      <c r="M547" s="594"/>
      <c r="N547" s="181" t="s">
        <v>2809</v>
      </c>
      <c r="O547" s="172"/>
      <c r="P547" s="173"/>
      <c r="Q547" s="174"/>
      <c r="R547" s="174"/>
      <c r="S547" s="174"/>
      <c r="T547" s="174"/>
      <c r="U547" s="175"/>
      <c r="V547" s="173"/>
      <c r="W547" s="176"/>
      <c r="X547" s="175"/>
    </row>
    <row r="548" spans="1:24" ht="15" customHeight="1" x14ac:dyDescent="0.15">
      <c r="A548" s="225">
        <v>9</v>
      </c>
      <c r="B548" s="226" t="s">
        <v>2366</v>
      </c>
      <c r="C548" s="150" t="s">
        <v>2367</v>
      </c>
      <c r="D548" s="150" t="s">
        <v>2368</v>
      </c>
      <c r="E548" s="150"/>
      <c r="F548" s="573" t="s">
        <v>1909</v>
      </c>
      <c r="G548" s="633">
        <v>43395</v>
      </c>
      <c r="H548" s="692"/>
      <c r="I548" s="137"/>
      <c r="J548" s="138"/>
      <c r="K548" s="189" t="s">
        <v>1924</v>
      </c>
      <c r="L548" s="591"/>
      <c r="M548" s="592"/>
      <c r="N548" s="156"/>
      <c r="O548" s="157"/>
      <c r="P548" s="158"/>
      <c r="Q548" s="159"/>
      <c r="R548" s="159"/>
      <c r="S548" s="159"/>
      <c r="T548" s="159"/>
      <c r="U548" s="160"/>
      <c r="V548" s="158"/>
      <c r="W548" s="161"/>
      <c r="X548" s="160"/>
    </row>
    <row r="549" spans="1:24" ht="15" customHeight="1" x14ac:dyDescent="0.15">
      <c r="A549" s="162"/>
      <c r="B549" s="163"/>
      <c r="C549" s="164"/>
      <c r="D549" s="164"/>
      <c r="E549" s="164"/>
      <c r="F549" s="433"/>
      <c r="G549" s="632"/>
      <c r="H549" s="686"/>
      <c r="I549" s="166"/>
      <c r="J549" s="167"/>
      <c r="K549" s="168"/>
      <c r="L549" s="597"/>
      <c r="M549" s="598"/>
      <c r="N549" s="181"/>
      <c r="O549" s="191"/>
      <c r="P549" s="196"/>
      <c r="Q549" s="194"/>
      <c r="R549" s="194"/>
      <c r="S549" s="194"/>
      <c r="T549" s="194"/>
      <c r="U549" s="195"/>
      <c r="V549" s="196"/>
      <c r="W549" s="197"/>
      <c r="X549" s="195"/>
    </row>
    <row r="550" spans="1:24" ht="15" customHeight="1" x14ac:dyDescent="0.15">
      <c r="A550" s="148">
        <v>10</v>
      </c>
      <c r="B550" s="149" t="s">
        <v>2369</v>
      </c>
      <c r="C550" s="150" t="s">
        <v>997</v>
      </c>
      <c r="D550" s="150" t="s">
        <v>2370</v>
      </c>
      <c r="E550" s="150">
        <v>22</v>
      </c>
      <c r="F550" s="434" t="s">
        <v>2371</v>
      </c>
      <c r="G550" s="633">
        <v>43410</v>
      </c>
      <c r="H550" s="685">
        <v>43453</v>
      </c>
      <c r="I550" s="177"/>
      <c r="J550" s="178"/>
      <c r="K550" s="155"/>
      <c r="L550" s="591">
        <v>40000</v>
      </c>
      <c r="M550" s="592">
        <v>30000</v>
      </c>
      <c r="N550" s="156">
        <v>-30000</v>
      </c>
      <c r="O550" s="157"/>
      <c r="P550" s="158">
        <v>10000</v>
      </c>
      <c r="Q550" s="159"/>
      <c r="R550" s="159">
        <v>269</v>
      </c>
      <c r="S550" s="159"/>
      <c r="T550" s="159">
        <v>53800</v>
      </c>
      <c r="U550" s="160"/>
      <c r="V550" s="158"/>
      <c r="W550" s="161"/>
      <c r="X550" s="160"/>
    </row>
    <row r="551" spans="1:24" ht="15" customHeight="1" x14ac:dyDescent="0.15">
      <c r="A551" s="162"/>
      <c r="B551" s="163"/>
      <c r="C551" s="164"/>
      <c r="D551" s="164"/>
      <c r="E551" s="164"/>
      <c r="F551" s="433"/>
      <c r="G551" s="632"/>
      <c r="H551" s="686"/>
      <c r="I551" s="166"/>
      <c r="J551" s="167"/>
      <c r="K551" s="168"/>
      <c r="L551" s="593"/>
      <c r="M551" s="594"/>
      <c r="N551" s="181" t="s">
        <v>2809</v>
      </c>
      <c r="O551" s="172"/>
      <c r="P551" s="173"/>
      <c r="Q551" s="174"/>
      <c r="R551" s="174"/>
      <c r="S551" s="174"/>
      <c r="T551" s="174"/>
      <c r="U551" s="175"/>
      <c r="V551" s="173"/>
      <c r="W551" s="176"/>
      <c r="X551" s="175"/>
    </row>
    <row r="552" spans="1:24" ht="15" customHeight="1" x14ac:dyDescent="0.15">
      <c r="A552" s="148">
        <v>10</v>
      </c>
      <c r="B552" s="149">
        <v>8</v>
      </c>
      <c r="C552" s="150" t="s">
        <v>931</v>
      </c>
      <c r="D552" s="150" t="s">
        <v>2362</v>
      </c>
      <c r="E552" s="150">
        <v>37</v>
      </c>
      <c r="F552" s="454" t="s">
        <v>2372</v>
      </c>
      <c r="G552" s="633">
        <v>43412</v>
      </c>
      <c r="H552" s="685">
        <v>43391</v>
      </c>
      <c r="I552" s="177"/>
      <c r="J552" s="178"/>
      <c r="K552" s="179"/>
      <c r="L552" s="591">
        <v>20000</v>
      </c>
      <c r="M552" s="592">
        <v>10000</v>
      </c>
      <c r="N552" s="156">
        <v>-10000</v>
      </c>
      <c r="O552" s="157"/>
      <c r="P552" s="158">
        <v>10000</v>
      </c>
      <c r="Q552" s="159"/>
      <c r="R552" s="159">
        <v>38</v>
      </c>
      <c r="S552" s="159"/>
      <c r="T552" s="159">
        <v>7600</v>
      </c>
      <c r="U552" s="160"/>
      <c r="V552" s="158"/>
      <c r="W552" s="161"/>
      <c r="X552" s="160"/>
    </row>
    <row r="553" spans="1:24" ht="15" customHeight="1" x14ac:dyDescent="0.15">
      <c r="A553" s="162"/>
      <c r="B553" s="163"/>
      <c r="C553" s="164"/>
      <c r="D553" s="164" t="s">
        <v>1008</v>
      </c>
      <c r="E553" s="164"/>
      <c r="F553" s="456"/>
      <c r="G553" s="632"/>
      <c r="H553" s="686"/>
      <c r="I553" s="166"/>
      <c r="J553" s="167"/>
      <c r="K553" s="168"/>
      <c r="L553" s="593"/>
      <c r="M553" s="594"/>
      <c r="N553" s="181" t="s">
        <v>2708</v>
      </c>
      <c r="O553" s="172"/>
      <c r="P553" s="173"/>
      <c r="Q553" s="174"/>
      <c r="R553" s="174"/>
      <c r="S553" s="174"/>
      <c r="T553" s="174"/>
      <c r="U553" s="175"/>
      <c r="V553" s="173"/>
      <c r="W553" s="176"/>
      <c r="X553" s="175"/>
    </row>
    <row r="554" spans="1:24" ht="15" customHeight="1" x14ac:dyDescent="0.15">
      <c r="A554" s="148">
        <v>10</v>
      </c>
      <c r="B554" s="149" t="s">
        <v>2373</v>
      </c>
      <c r="C554" s="150" t="s">
        <v>1903</v>
      </c>
      <c r="D554" s="150" t="s">
        <v>2362</v>
      </c>
      <c r="E554" s="150">
        <v>38</v>
      </c>
      <c r="F554" s="454" t="s">
        <v>2374</v>
      </c>
      <c r="G554" s="633">
        <v>43417</v>
      </c>
      <c r="H554" s="685">
        <v>43488</v>
      </c>
      <c r="I554" s="177"/>
      <c r="J554" s="227"/>
      <c r="K554" s="222"/>
      <c r="L554" s="591">
        <v>60000</v>
      </c>
      <c r="M554" s="592">
        <v>50000</v>
      </c>
      <c r="N554" s="156">
        <v>-50000</v>
      </c>
      <c r="O554" s="157"/>
      <c r="P554" s="158">
        <v>10000</v>
      </c>
      <c r="Q554" s="159"/>
      <c r="R554" s="159">
        <v>24</v>
      </c>
      <c r="S554" s="159"/>
      <c r="T554" s="159">
        <v>4800</v>
      </c>
      <c r="U554" s="160"/>
      <c r="V554" s="158"/>
      <c r="W554" s="161"/>
      <c r="X554" s="160"/>
    </row>
    <row r="555" spans="1:24" ht="15" customHeight="1" x14ac:dyDescent="0.15">
      <c r="A555" s="162"/>
      <c r="B555" s="163"/>
      <c r="C555" s="164"/>
      <c r="D555" s="164"/>
      <c r="E555" s="164"/>
      <c r="F555" s="456"/>
      <c r="G555" s="632"/>
      <c r="H555" s="686"/>
      <c r="I555" s="166"/>
      <c r="J555" s="167"/>
      <c r="K555" s="168"/>
      <c r="L555" s="593"/>
      <c r="M555" s="594"/>
      <c r="N555" s="181" t="s">
        <v>2809</v>
      </c>
      <c r="O555" s="172"/>
      <c r="P555" s="173"/>
      <c r="Q555" s="174"/>
      <c r="R555" s="174"/>
      <c r="S555" s="174"/>
      <c r="T555" s="174"/>
      <c r="U555" s="175"/>
      <c r="V555" s="173"/>
      <c r="W555" s="176"/>
      <c r="X555" s="175"/>
    </row>
    <row r="556" spans="1:24" ht="15" customHeight="1" x14ac:dyDescent="0.15">
      <c r="A556" s="148">
        <v>11</v>
      </c>
      <c r="B556" s="149" t="s">
        <v>2375</v>
      </c>
      <c r="C556" s="150" t="s">
        <v>989</v>
      </c>
      <c r="D556" s="150" t="s">
        <v>69</v>
      </c>
      <c r="E556" s="150">
        <v>39</v>
      </c>
      <c r="F556" s="454" t="s">
        <v>2376</v>
      </c>
      <c r="G556" s="633">
        <v>43437</v>
      </c>
      <c r="H556" s="685">
        <v>43475</v>
      </c>
      <c r="I556" s="177"/>
      <c r="J556" s="178"/>
      <c r="K556" s="179"/>
      <c r="L556" s="591">
        <v>60000</v>
      </c>
      <c r="M556" s="592">
        <v>50000</v>
      </c>
      <c r="N556" s="156">
        <v>-50000</v>
      </c>
      <c r="O556" s="157"/>
      <c r="P556" s="158">
        <v>10000</v>
      </c>
      <c r="Q556" s="159"/>
      <c r="R556" s="159">
        <v>20</v>
      </c>
      <c r="S556" s="159"/>
      <c r="T556" s="159">
        <v>4000</v>
      </c>
      <c r="U556" s="160"/>
      <c r="V556" s="158"/>
      <c r="W556" s="161"/>
      <c r="X556" s="160"/>
    </row>
    <row r="557" spans="1:24" ht="15" customHeight="1" x14ac:dyDescent="0.15">
      <c r="A557" s="162"/>
      <c r="B557" s="163"/>
      <c r="C557" s="164"/>
      <c r="D557" s="164"/>
      <c r="E557" s="164"/>
      <c r="F557" s="433"/>
      <c r="G557" s="632"/>
      <c r="H557" s="686"/>
      <c r="I557" s="166"/>
      <c r="J557" s="167"/>
      <c r="K557" s="168"/>
      <c r="L557" s="593"/>
      <c r="M557" s="594"/>
      <c r="N557" s="181" t="s">
        <v>2809</v>
      </c>
      <c r="O557" s="172"/>
      <c r="P557" s="173"/>
      <c r="Q557" s="174"/>
      <c r="R557" s="174"/>
      <c r="S557" s="174"/>
      <c r="T557" s="174"/>
      <c r="U557" s="175"/>
      <c r="V557" s="173"/>
      <c r="W557" s="176"/>
      <c r="X557" s="175"/>
    </row>
    <row r="558" spans="1:24" ht="15" customHeight="1" x14ac:dyDescent="0.15">
      <c r="A558" s="148">
        <v>11</v>
      </c>
      <c r="B558" s="149" t="s">
        <v>2377</v>
      </c>
      <c r="C558" s="150" t="s">
        <v>989</v>
      </c>
      <c r="D558" s="150" t="s">
        <v>2378</v>
      </c>
      <c r="E558" s="150">
        <v>23</v>
      </c>
      <c r="F558" s="434" t="s">
        <v>2379</v>
      </c>
      <c r="G558" s="633">
        <v>43444</v>
      </c>
      <c r="H558" s="685">
        <v>43423</v>
      </c>
      <c r="I558" s="177"/>
      <c r="J558" s="178"/>
      <c r="K558" s="179"/>
      <c r="L558" s="591">
        <v>40000</v>
      </c>
      <c r="M558" s="592">
        <v>30000</v>
      </c>
      <c r="N558" s="156">
        <v>-30000</v>
      </c>
      <c r="O558" s="157"/>
      <c r="P558" s="158">
        <v>10000</v>
      </c>
      <c r="Q558" s="159"/>
      <c r="R558" s="159">
        <v>384</v>
      </c>
      <c r="S558" s="159"/>
      <c r="T558" s="159">
        <v>76800</v>
      </c>
      <c r="U558" s="160"/>
      <c r="V558" s="158"/>
      <c r="W558" s="161"/>
      <c r="X558" s="160"/>
    </row>
    <row r="559" spans="1:24" ht="15" customHeight="1" x14ac:dyDescent="0.15">
      <c r="A559" s="162"/>
      <c r="B559" s="163"/>
      <c r="C559" s="164"/>
      <c r="D559" s="164"/>
      <c r="E559" s="164"/>
      <c r="F559" s="433"/>
      <c r="G559" s="632"/>
      <c r="H559" s="686"/>
      <c r="I559" s="166"/>
      <c r="J559" s="167"/>
      <c r="K559" s="168"/>
      <c r="L559" s="593"/>
      <c r="M559" s="594"/>
      <c r="N559" s="181" t="s">
        <v>2708</v>
      </c>
      <c r="O559" s="172"/>
      <c r="P559" s="173"/>
      <c r="Q559" s="174"/>
      <c r="R559" s="174"/>
      <c r="S559" s="174"/>
      <c r="T559" s="174"/>
      <c r="U559" s="175"/>
      <c r="V559" s="173"/>
      <c r="W559" s="176"/>
      <c r="X559" s="175"/>
    </row>
    <row r="560" spans="1:24" ht="15" customHeight="1" x14ac:dyDescent="0.15">
      <c r="A560" s="148">
        <v>11</v>
      </c>
      <c r="B560" s="149">
        <v>18</v>
      </c>
      <c r="C560" s="150" t="s">
        <v>931</v>
      </c>
      <c r="D560" s="150" t="s">
        <v>2380</v>
      </c>
      <c r="E560" s="150"/>
      <c r="F560" s="573" t="s">
        <v>2381</v>
      </c>
      <c r="G560" s="633">
        <v>43452</v>
      </c>
      <c r="H560" s="692"/>
      <c r="I560" s="177"/>
      <c r="J560" s="178"/>
      <c r="K560" s="189" t="s">
        <v>1924</v>
      </c>
      <c r="L560" s="591"/>
      <c r="M560" s="592"/>
      <c r="N560" s="156"/>
      <c r="O560" s="157"/>
      <c r="P560" s="158"/>
      <c r="Q560" s="159"/>
      <c r="R560" s="159"/>
      <c r="S560" s="159"/>
      <c r="T560" s="159"/>
      <c r="U560" s="160"/>
      <c r="V560" s="158"/>
      <c r="W560" s="161"/>
      <c r="X560" s="160"/>
    </row>
    <row r="561" spans="1:24" ht="15" customHeight="1" x14ac:dyDescent="0.15">
      <c r="A561" s="162"/>
      <c r="B561" s="163"/>
      <c r="C561" s="164"/>
      <c r="D561" s="164"/>
      <c r="E561" s="164"/>
      <c r="F561" s="432"/>
      <c r="G561" s="632"/>
      <c r="H561" s="686"/>
      <c r="I561" s="166"/>
      <c r="J561" s="167"/>
      <c r="K561" s="168"/>
      <c r="L561" s="593"/>
      <c r="M561" s="594"/>
      <c r="N561" s="181"/>
      <c r="O561" s="172"/>
      <c r="P561" s="173"/>
      <c r="Q561" s="174"/>
      <c r="R561" s="174"/>
      <c r="S561" s="174"/>
      <c r="T561" s="174"/>
      <c r="U561" s="175"/>
      <c r="V561" s="173"/>
      <c r="W561" s="176"/>
      <c r="X561" s="175"/>
    </row>
    <row r="562" spans="1:24" ht="15" customHeight="1" x14ac:dyDescent="0.15">
      <c r="A562" s="148">
        <v>11</v>
      </c>
      <c r="B562" s="149" t="s">
        <v>2382</v>
      </c>
      <c r="C562" s="150" t="s">
        <v>940</v>
      </c>
      <c r="D562" s="150" t="s">
        <v>2370</v>
      </c>
      <c r="E562" s="150">
        <v>24</v>
      </c>
      <c r="F562" s="434" t="s">
        <v>2383</v>
      </c>
      <c r="G562" s="633">
        <v>43453</v>
      </c>
      <c r="H562" s="685">
        <v>43453</v>
      </c>
      <c r="I562" s="177"/>
      <c r="J562" s="178"/>
      <c r="K562" s="179"/>
      <c r="L562" s="591">
        <v>60000</v>
      </c>
      <c r="M562" s="592">
        <v>50000</v>
      </c>
      <c r="N562" s="156">
        <v>-50000</v>
      </c>
      <c r="O562" s="157"/>
      <c r="P562" s="158">
        <v>10000</v>
      </c>
      <c r="Q562" s="159"/>
      <c r="R562" s="159">
        <v>225</v>
      </c>
      <c r="S562" s="159"/>
      <c r="T562" s="159">
        <v>45000</v>
      </c>
      <c r="U562" s="160"/>
      <c r="V562" s="158"/>
      <c r="W562" s="161"/>
      <c r="X562" s="160"/>
    </row>
    <row r="563" spans="1:24" ht="15" customHeight="1" x14ac:dyDescent="0.15">
      <c r="A563" s="162"/>
      <c r="B563" s="163"/>
      <c r="C563" s="164"/>
      <c r="D563" s="164"/>
      <c r="E563" s="164"/>
      <c r="F563" s="432" t="s">
        <v>2384</v>
      </c>
      <c r="G563" s="632"/>
      <c r="H563" s="691"/>
      <c r="I563" s="166"/>
      <c r="J563" s="167"/>
      <c r="K563" s="168"/>
      <c r="L563" s="593"/>
      <c r="M563" s="594"/>
      <c r="N563" s="181" t="s">
        <v>2809</v>
      </c>
      <c r="O563" s="172"/>
      <c r="P563" s="173"/>
      <c r="Q563" s="174"/>
      <c r="R563" s="174"/>
      <c r="S563" s="174"/>
      <c r="T563" s="174"/>
      <c r="U563" s="175"/>
      <c r="V563" s="173"/>
      <c r="W563" s="176"/>
      <c r="X563" s="175"/>
    </row>
    <row r="564" spans="1:24" ht="15" customHeight="1" x14ac:dyDescent="0.15">
      <c r="A564" s="148">
        <v>12</v>
      </c>
      <c r="B564" s="149" t="s">
        <v>2385</v>
      </c>
      <c r="C564" s="150" t="s">
        <v>931</v>
      </c>
      <c r="D564" s="150" t="s">
        <v>2386</v>
      </c>
      <c r="E564" s="150">
        <v>52</v>
      </c>
      <c r="F564" s="572" t="s">
        <v>2387</v>
      </c>
      <c r="G564" s="633">
        <v>43464</v>
      </c>
      <c r="H564" s="685">
        <v>43440</v>
      </c>
      <c r="I564" s="177"/>
      <c r="J564" s="178"/>
      <c r="K564" s="155"/>
      <c r="L564" s="591">
        <v>20000</v>
      </c>
      <c r="M564" s="592">
        <v>10000</v>
      </c>
      <c r="N564" s="156">
        <v>-10000</v>
      </c>
      <c r="O564" s="157"/>
      <c r="P564" s="158">
        <v>10000</v>
      </c>
      <c r="Q564" s="159"/>
      <c r="R564" s="159">
        <v>20</v>
      </c>
      <c r="S564" s="159"/>
      <c r="T564" s="159">
        <v>4000</v>
      </c>
      <c r="U564" s="160"/>
      <c r="V564" s="158"/>
      <c r="W564" s="161"/>
      <c r="X564" s="160"/>
    </row>
    <row r="565" spans="1:24" ht="15" customHeight="1" x14ac:dyDescent="0.15">
      <c r="A565" s="162"/>
      <c r="B565" s="163"/>
      <c r="C565" s="164"/>
      <c r="D565" s="164"/>
      <c r="E565" s="164"/>
      <c r="F565" s="433"/>
      <c r="G565" s="632"/>
      <c r="H565" s="686"/>
      <c r="I565" s="166"/>
      <c r="J565" s="167"/>
      <c r="K565" s="168"/>
      <c r="L565" s="593"/>
      <c r="M565" s="594"/>
      <c r="N565" s="181" t="s">
        <v>2708</v>
      </c>
      <c r="O565" s="172"/>
      <c r="P565" s="173"/>
      <c r="Q565" s="174"/>
      <c r="R565" s="174"/>
      <c r="S565" s="174"/>
      <c r="T565" s="174"/>
      <c r="U565" s="175"/>
      <c r="V565" s="173"/>
      <c r="W565" s="176"/>
      <c r="X565" s="175"/>
    </row>
    <row r="566" spans="1:24" ht="15" customHeight="1" x14ac:dyDescent="0.15">
      <c r="A566" s="192">
        <v>12</v>
      </c>
      <c r="B566" s="212" t="s">
        <v>2388</v>
      </c>
      <c r="C566" s="150" t="s">
        <v>931</v>
      </c>
      <c r="D566" s="150" t="s">
        <v>2362</v>
      </c>
      <c r="E566" s="213">
        <v>40</v>
      </c>
      <c r="F566" s="455" t="s">
        <v>2389</v>
      </c>
      <c r="G566" s="634">
        <v>43464</v>
      </c>
      <c r="H566" s="687">
        <v>43461</v>
      </c>
      <c r="I566" s="177"/>
      <c r="J566" s="178"/>
      <c r="K566" s="222"/>
      <c r="L566" s="597">
        <v>20000</v>
      </c>
      <c r="M566" s="598">
        <v>10000</v>
      </c>
      <c r="N566" s="183">
        <v>-10000</v>
      </c>
      <c r="O566" s="191"/>
      <c r="P566" s="196">
        <v>10000</v>
      </c>
      <c r="Q566" s="194"/>
      <c r="R566" s="194">
        <v>14</v>
      </c>
      <c r="S566" s="194"/>
      <c r="T566" s="194">
        <v>2800</v>
      </c>
      <c r="U566" s="195"/>
      <c r="V566" s="196"/>
      <c r="W566" s="197"/>
      <c r="X566" s="195"/>
    </row>
    <row r="567" spans="1:24" ht="15" customHeight="1" x14ac:dyDescent="0.15">
      <c r="A567" s="192"/>
      <c r="B567" s="212"/>
      <c r="C567" s="213"/>
      <c r="D567" s="213"/>
      <c r="E567" s="213"/>
      <c r="F567" s="439"/>
      <c r="G567" s="634"/>
      <c r="H567" s="687"/>
      <c r="I567" s="166"/>
      <c r="J567" s="167"/>
      <c r="K567" s="168"/>
      <c r="L567" s="597"/>
      <c r="M567" s="598"/>
      <c r="N567" s="181" t="s">
        <v>2708</v>
      </c>
      <c r="O567" s="191"/>
      <c r="P567" s="196"/>
      <c r="Q567" s="194"/>
      <c r="R567" s="194"/>
      <c r="S567" s="194"/>
      <c r="T567" s="194"/>
      <c r="U567" s="195"/>
      <c r="V567" s="196"/>
      <c r="W567" s="197"/>
      <c r="X567" s="195"/>
    </row>
    <row r="568" spans="1:24" ht="15" customHeight="1" x14ac:dyDescent="0.15">
      <c r="A568" s="148"/>
      <c r="B568" s="149"/>
      <c r="C568" s="150"/>
      <c r="D568" s="150"/>
      <c r="E568" s="150"/>
      <c r="F568" s="438"/>
      <c r="G568" s="633"/>
      <c r="H568" s="685"/>
      <c r="I568" s="177"/>
      <c r="J568" s="227"/>
      <c r="K568" s="222"/>
      <c r="L568" s="591"/>
      <c r="M568" s="592"/>
      <c r="N568" s="156"/>
      <c r="O568" s="157"/>
      <c r="P568" s="158"/>
      <c r="Q568" s="159"/>
      <c r="R568" s="159"/>
      <c r="S568" s="159"/>
      <c r="T568" s="159"/>
      <c r="U568" s="160"/>
      <c r="V568" s="158"/>
      <c r="W568" s="161"/>
      <c r="X568" s="160"/>
    </row>
    <row r="569" spans="1:24" ht="15" customHeight="1" x14ac:dyDescent="0.15">
      <c r="A569" s="162"/>
      <c r="B569" s="163"/>
      <c r="C569" s="164"/>
      <c r="D569" s="164"/>
      <c r="E569" s="164"/>
      <c r="F569" s="433"/>
      <c r="G569" s="632"/>
      <c r="H569" s="686"/>
      <c r="I569" s="166"/>
      <c r="J569" s="167"/>
      <c r="K569" s="168"/>
      <c r="L569" s="593"/>
      <c r="M569" s="594"/>
      <c r="N569" s="181"/>
      <c r="O569" s="172"/>
      <c r="P569" s="173"/>
      <c r="Q569" s="174"/>
      <c r="R569" s="174"/>
      <c r="S569" s="174"/>
      <c r="T569" s="174"/>
      <c r="U569" s="175"/>
      <c r="V569" s="173"/>
      <c r="W569" s="176"/>
      <c r="X569" s="175"/>
    </row>
    <row r="570" spans="1:24" ht="15" customHeight="1" x14ac:dyDescent="0.15">
      <c r="A570" s="148"/>
      <c r="B570" s="149"/>
      <c r="C570" s="150"/>
      <c r="D570" s="150" t="s">
        <v>89</v>
      </c>
      <c r="E570" s="150">
        <v>73</v>
      </c>
      <c r="F570" s="454" t="s">
        <v>2709</v>
      </c>
      <c r="G570" s="633"/>
      <c r="H570" s="685">
        <v>43461</v>
      </c>
      <c r="I570" s="177"/>
      <c r="J570" s="227"/>
      <c r="K570" s="219"/>
      <c r="L570" s="591">
        <v>10000</v>
      </c>
      <c r="M570" s="592">
        <v>10000</v>
      </c>
      <c r="N570" s="156">
        <v>-10000</v>
      </c>
      <c r="O570" s="157"/>
      <c r="P570" s="158"/>
      <c r="Q570" s="159"/>
      <c r="R570" s="159">
        <v>14</v>
      </c>
      <c r="S570" s="159"/>
      <c r="T570" s="159">
        <v>2800</v>
      </c>
      <c r="U570" s="160"/>
      <c r="V570" s="158"/>
      <c r="W570" s="161"/>
      <c r="X570" s="160"/>
    </row>
    <row r="571" spans="1:24" ht="15" customHeight="1" x14ac:dyDescent="0.15">
      <c r="A571" s="162"/>
      <c r="B571" s="163"/>
      <c r="C571" s="164"/>
      <c r="D571" s="164"/>
      <c r="E571" s="164"/>
      <c r="F571" s="461">
        <v>10000</v>
      </c>
      <c r="G571" s="632"/>
      <c r="H571" s="686"/>
      <c r="I571" s="166"/>
      <c r="J571" s="167"/>
      <c r="K571" s="224"/>
      <c r="L571" s="593"/>
      <c r="M571" s="594"/>
      <c r="N571" s="181" t="s">
        <v>2708</v>
      </c>
      <c r="O571" s="172"/>
      <c r="P571" s="173"/>
      <c r="Q571" s="174"/>
      <c r="R571" s="174"/>
      <c r="S571" s="174"/>
      <c r="T571" s="174"/>
      <c r="U571" s="175"/>
      <c r="V571" s="173"/>
      <c r="W571" s="176"/>
      <c r="X571" s="175"/>
    </row>
    <row r="572" spans="1:24" ht="15" customHeight="1" x14ac:dyDescent="0.15">
      <c r="A572" s="148"/>
      <c r="B572" s="149"/>
      <c r="C572" s="150"/>
      <c r="D572" s="150" t="s">
        <v>2362</v>
      </c>
      <c r="E572" s="150">
        <v>71</v>
      </c>
      <c r="F572" s="454" t="s">
        <v>2390</v>
      </c>
      <c r="G572" s="633"/>
      <c r="H572" s="685">
        <v>43440</v>
      </c>
      <c r="I572" s="177"/>
      <c r="J572" s="178"/>
      <c r="K572" s="460"/>
      <c r="L572" s="591">
        <v>10000</v>
      </c>
      <c r="M572" s="592">
        <v>10000</v>
      </c>
      <c r="N572" s="183">
        <v>-10000</v>
      </c>
      <c r="O572" s="157"/>
      <c r="P572" s="158"/>
      <c r="Q572" s="159"/>
      <c r="R572" s="159"/>
      <c r="S572" s="159"/>
      <c r="T572" s="159"/>
      <c r="U572" s="160"/>
      <c r="V572" s="158"/>
      <c r="W572" s="161"/>
      <c r="X572" s="160"/>
    </row>
    <row r="573" spans="1:24" ht="15" customHeight="1" x14ac:dyDescent="0.15">
      <c r="A573" s="162"/>
      <c r="B573" s="163"/>
      <c r="C573" s="164"/>
      <c r="D573" s="164"/>
      <c r="E573" s="164"/>
      <c r="F573" s="461">
        <v>10000</v>
      </c>
      <c r="G573" s="632"/>
      <c r="H573" s="686"/>
      <c r="I573" s="463"/>
      <c r="J573" s="464"/>
      <c r="K573" s="465"/>
      <c r="L573" s="593"/>
      <c r="M573" s="594"/>
      <c r="N573" s="181" t="s">
        <v>2708</v>
      </c>
      <c r="O573" s="172"/>
      <c r="P573" s="228"/>
      <c r="Q573" s="170"/>
      <c r="R573" s="174"/>
      <c r="S573" s="174"/>
      <c r="T573" s="174"/>
      <c r="U573" s="175"/>
      <c r="V573" s="173"/>
      <c r="W573" s="176"/>
      <c r="X573" s="175"/>
    </row>
    <row r="574" spans="1:24" ht="15" customHeight="1" x14ac:dyDescent="0.15">
      <c r="A574" s="148"/>
      <c r="B574" s="149"/>
      <c r="C574" s="150"/>
      <c r="D574" s="150" t="s">
        <v>2362</v>
      </c>
      <c r="E574" s="150">
        <v>72</v>
      </c>
      <c r="F574" s="454" t="s">
        <v>2391</v>
      </c>
      <c r="G574" s="636"/>
      <c r="H574" s="692">
        <v>43370</v>
      </c>
      <c r="I574" s="177"/>
      <c r="J574" s="178"/>
      <c r="K574" s="460"/>
      <c r="L574" s="591">
        <v>30000</v>
      </c>
      <c r="M574" s="592">
        <v>30000</v>
      </c>
      <c r="N574" s="156">
        <v>-30000</v>
      </c>
      <c r="O574" s="157"/>
      <c r="P574" s="158"/>
      <c r="Q574" s="159"/>
      <c r="R574" s="159"/>
      <c r="S574" s="159"/>
      <c r="T574" s="159"/>
      <c r="U574" s="160"/>
      <c r="V574" s="158"/>
      <c r="W574" s="161"/>
      <c r="X574" s="160"/>
    </row>
    <row r="575" spans="1:24" ht="15" customHeight="1" thickBot="1" x14ac:dyDescent="0.2">
      <c r="A575" s="230"/>
      <c r="B575" s="231"/>
      <c r="C575" s="232"/>
      <c r="D575" s="232"/>
      <c r="E575" s="232"/>
      <c r="F575" s="466">
        <v>30000</v>
      </c>
      <c r="G575" s="637"/>
      <c r="H575" s="693"/>
      <c r="I575" s="468"/>
      <c r="J575" s="469"/>
      <c r="K575" s="470"/>
      <c r="L575" s="601"/>
      <c r="M575" s="602"/>
      <c r="N575" s="602" t="s">
        <v>2708</v>
      </c>
      <c r="O575" s="238"/>
      <c r="P575" s="239"/>
      <c r="Q575" s="240"/>
      <c r="R575" s="240"/>
      <c r="S575" s="240"/>
      <c r="T575" s="240"/>
      <c r="U575" s="241"/>
      <c r="V575" s="239"/>
      <c r="W575" s="242"/>
      <c r="X575" s="241"/>
    </row>
    <row r="576" spans="1:24" ht="15" customHeight="1" thickTop="1" thickBot="1" x14ac:dyDescent="0.2">
      <c r="A576" s="1388" t="s">
        <v>1866</v>
      </c>
      <c r="B576" s="1389"/>
      <c r="C576" s="1390" t="s">
        <v>899</v>
      </c>
      <c r="D576" s="1393" t="s">
        <v>900</v>
      </c>
      <c r="E576" s="809"/>
      <c r="F576" s="1396" t="s">
        <v>901</v>
      </c>
      <c r="G576" s="1399" t="s">
        <v>1923</v>
      </c>
      <c r="H576" s="1402" t="s">
        <v>903</v>
      </c>
      <c r="I576" s="580"/>
      <c r="J576" s="581"/>
      <c r="K576" s="1405" t="s">
        <v>904</v>
      </c>
      <c r="L576" s="1412" t="s">
        <v>1623</v>
      </c>
      <c r="M576" s="588" t="s">
        <v>906</v>
      </c>
      <c r="N576" s="134">
        <f>M578+N578</f>
        <v>0</v>
      </c>
      <c r="O576" s="1410" t="s">
        <v>907</v>
      </c>
      <c r="P576" s="1370" t="s">
        <v>908</v>
      </c>
      <c r="Q576" s="1372" t="s">
        <v>909</v>
      </c>
      <c r="R576" s="1374" t="s">
        <v>910</v>
      </c>
      <c r="S576" s="136" t="s">
        <v>910</v>
      </c>
      <c r="T576" s="1374" t="s">
        <v>911</v>
      </c>
      <c r="U576" s="1376" t="s">
        <v>912</v>
      </c>
      <c r="V576" s="1378" t="s">
        <v>913</v>
      </c>
      <c r="W576" s="1380" t="s">
        <v>914</v>
      </c>
      <c r="X576" s="1382" t="s">
        <v>915</v>
      </c>
    </row>
    <row r="577" spans="1:24" ht="15" customHeight="1" x14ac:dyDescent="0.15">
      <c r="A577" s="1384" t="s">
        <v>916</v>
      </c>
      <c r="B577" s="1386" t="s">
        <v>917</v>
      </c>
      <c r="C577" s="1391"/>
      <c r="D577" s="1394"/>
      <c r="E577" s="810"/>
      <c r="F577" s="1397"/>
      <c r="G577" s="1400"/>
      <c r="H577" s="1403"/>
      <c r="I577" s="582" t="s">
        <v>918</v>
      </c>
      <c r="J577" s="583" t="s">
        <v>919</v>
      </c>
      <c r="K577" s="1406"/>
      <c r="L577" s="1413"/>
      <c r="M577" s="589" t="s">
        <v>920</v>
      </c>
      <c r="N577" s="141" t="s">
        <v>921</v>
      </c>
      <c r="O577" s="1411"/>
      <c r="P577" s="1371"/>
      <c r="Q577" s="1373"/>
      <c r="R577" s="1375"/>
      <c r="S577" s="140" t="s">
        <v>922</v>
      </c>
      <c r="T577" s="1375"/>
      <c r="U577" s="1377"/>
      <c r="V577" s="1379"/>
      <c r="W577" s="1381"/>
      <c r="X577" s="1383"/>
    </row>
    <row r="578" spans="1:24" ht="15" customHeight="1" thickBot="1" x14ac:dyDescent="0.2">
      <c r="A578" s="1385"/>
      <c r="B578" s="1387"/>
      <c r="C578" s="1392"/>
      <c r="D578" s="1395"/>
      <c r="E578" s="811"/>
      <c r="F578" s="1398"/>
      <c r="G578" s="1401"/>
      <c r="H578" s="1404"/>
      <c r="I578" s="584" t="s">
        <v>923</v>
      </c>
      <c r="J578" s="585" t="s">
        <v>924</v>
      </c>
      <c r="K578" s="1407"/>
      <c r="L578" s="590">
        <f t="shared" ref="L578:X578" si="8">SUM(L579:L653)</f>
        <v>1180000</v>
      </c>
      <c r="M578" s="590">
        <f t="shared" si="8"/>
        <v>900000</v>
      </c>
      <c r="N578" s="590">
        <f t="shared" si="8"/>
        <v>-900000</v>
      </c>
      <c r="O578" s="628">
        <f t="shared" si="8"/>
        <v>0</v>
      </c>
      <c r="P578" s="590">
        <f t="shared" si="8"/>
        <v>280000</v>
      </c>
      <c r="Q578" s="590">
        <f t="shared" si="8"/>
        <v>0</v>
      </c>
      <c r="R578" s="590">
        <f t="shared" si="8"/>
        <v>3993</v>
      </c>
      <c r="S578" s="590">
        <f t="shared" si="8"/>
        <v>0</v>
      </c>
      <c r="T578" s="590">
        <f t="shared" si="8"/>
        <v>800600</v>
      </c>
      <c r="U578" s="628">
        <f t="shared" si="8"/>
        <v>0</v>
      </c>
      <c r="V578" s="590">
        <f t="shared" si="8"/>
        <v>1980000</v>
      </c>
      <c r="W578" s="590">
        <f t="shared" si="8"/>
        <v>0</v>
      </c>
      <c r="X578" s="628">
        <f t="shared" si="8"/>
        <v>1110000</v>
      </c>
    </row>
    <row r="579" spans="1:24" ht="15" customHeight="1" x14ac:dyDescent="0.15">
      <c r="A579" s="148">
        <v>1</v>
      </c>
      <c r="B579" s="149" t="s">
        <v>1197</v>
      </c>
      <c r="C579" s="150" t="s">
        <v>926</v>
      </c>
      <c r="D579" s="150" t="s">
        <v>73</v>
      </c>
      <c r="E579" s="213">
        <v>11</v>
      </c>
      <c r="F579" s="431" t="s">
        <v>1867</v>
      </c>
      <c r="G579" s="631">
        <v>42794</v>
      </c>
      <c r="H579" s="685">
        <v>43180</v>
      </c>
      <c r="I579" s="153"/>
      <c r="J579" s="154"/>
      <c r="K579" s="155"/>
      <c r="L579" s="591">
        <v>40000</v>
      </c>
      <c r="M579" s="592">
        <v>30000</v>
      </c>
      <c r="N579" s="156">
        <v>-30000</v>
      </c>
      <c r="O579" s="157"/>
      <c r="P579" s="158">
        <v>10000</v>
      </c>
      <c r="Q579" s="159"/>
      <c r="R579" s="159">
        <v>247</v>
      </c>
      <c r="S579" s="159"/>
      <c r="T579" s="159">
        <v>49400</v>
      </c>
      <c r="U579" s="160"/>
      <c r="V579" s="158">
        <v>89400</v>
      </c>
      <c r="W579" s="161"/>
      <c r="X579" s="160">
        <v>59400</v>
      </c>
    </row>
    <row r="580" spans="1:24" ht="15" customHeight="1" x14ac:dyDescent="0.15">
      <c r="A580" s="162"/>
      <c r="B580" s="163"/>
      <c r="C580" s="164"/>
      <c r="D580" s="164"/>
      <c r="E580" s="164"/>
      <c r="F580" s="432" t="s">
        <v>1868</v>
      </c>
      <c r="G580" s="632"/>
      <c r="H580" s="686"/>
      <c r="I580" s="166"/>
      <c r="J580" s="167"/>
      <c r="K580" s="168"/>
      <c r="L580" s="593"/>
      <c r="M580" s="594"/>
      <c r="N580" s="171" t="s">
        <v>2433</v>
      </c>
      <c r="O580" s="172"/>
      <c r="P580" s="173"/>
      <c r="Q580" s="174"/>
      <c r="R580" s="174"/>
      <c r="S580" s="174"/>
      <c r="T580" s="174"/>
      <c r="U580" s="175"/>
      <c r="V580" s="173"/>
      <c r="W580" s="176"/>
      <c r="X580" s="175"/>
    </row>
    <row r="581" spans="1:24" ht="15" customHeight="1" x14ac:dyDescent="0.15">
      <c r="A581" s="148">
        <v>2</v>
      </c>
      <c r="B581" s="149" t="s">
        <v>1585</v>
      </c>
      <c r="C581" s="150" t="s">
        <v>931</v>
      </c>
      <c r="D581" s="150" t="s">
        <v>32</v>
      </c>
      <c r="E581" s="150">
        <v>31</v>
      </c>
      <c r="F581" s="454" t="s">
        <v>1928</v>
      </c>
      <c r="G581" s="633">
        <v>42798</v>
      </c>
      <c r="H581" s="685">
        <v>42776</v>
      </c>
      <c r="I581" s="177" t="s">
        <v>933</v>
      </c>
      <c r="J581" s="178" t="s">
        <v>933</v>
      </c>
      <c r="K581" s="179"/>
      <c r="L581" s="591">
        <v>40000</v>
      </c>
      <c r="M581" s="592">
        <v>30000</v>
      </c>
      <c r="N581" s="156">
        <v>-30000</v>
      </c>
      <c r="O581" s="157"/>
      <c r="P581" s="158">
        <v>10000</v>
      </c>
      <c r="Q581" s="159"/>
      <c r="R581" s="159">
        <v>56</v>
      </c>
      <c r="S581" s="159"/>
      <c r="T581" s="159">
        <v>11200</v>
      </c>
      <c r="U581" s="160"/>
      <c r="V581" s="158">
        <v>51200</v>
      </c>
      <c r="W581" s="161"/>
      <c r="X581" s="160">
        <v>21200</v>
      </c>
    </row>
    <row r="582" spans="1:24" ht="15" customHeight="1" x14ac:dyDescent="0.15">
      <c r="A582" s="162"/>
      <c r="B582" s="163"/>
      <c r="C582" s="164"/>
      <c r="D582" s="164"/>
      <c r="E582" s="164"/>
      <c r="F582" s="433"/>
      <c r="G582" s="632"/>
      <c r="H582" s="686"/>
      <c r="I582" s="166"/>
      <c r="J582" s="167"/>
      <c r="K582" s="629"/>
      <c r="L582" s="595"/>
      <c r="M582" s="594"/>
      <c r="N582" s="171" t="s">
        <v>1981</v>
      </c>
      <c r="O582" s="172"/>
      <c r="P582" s="173"/>
      <c r="Q582" s="174"/>
      <c r="R582" s="174"/>
      <c r="S582" s="174"/>
      <c r="T582" s="174"/>
      <c r="U582" s="175"/>
      <c r="V582" s="173"/>
      <c r="W582" s="176"/>
      <c r="X582" s="175"/>
    </row>
    <row r="583" spans="1:24" ht="15" customHeight="1" x14ac:dyDescent="0.15">
      <c r="A583" s="148">
        <v>2</v>
      </c>
      <c r="B583" s="149">
        <v>12</v>
      </c>
      <c r="C583" s="150" t="s">
        <v>1041</v>
      </c>
      <c r="D583" s="150" t="s">
        <v>935</v>
      </c>
      <c r="E583" s="150">
        <v>12</v>
      </c>
      <c r="F583" s="434" t="s">
        <v>1869</v>
      </c>
      <c r="G583" s="633">
        <v>42806</v>
      </c>
      <c r="H583" s="685">
        <v>42828</v>
      </c>
      <c r="I583" s="177"/>
      <c r="J583" s="178" t="s">
        <v>933</v>
      </c>
      <c r="K583" s="182"/>
      <c r="L583" s="591">
        <v>20000</v>
      </c>
      <c r="M583" s="592">
        <v>10000</v>
      </c>
      <c r="N583" s="183">
        <v>-10000</v>
      </c>
      <c r="O583" s="157"/>
      <c r="P583" s="158">
        <v>10000</v>
      </c>
      <c r="Q583" s="159"/>
      <c r="R583" s="159">
        <v>231</v>
      </c>
      <c r="S583" s="159"/>
      <c r="T583" s="159">
        <v>46200</v>
      </c>
      <c r="U583" s="160"/>
      <c r="V583" s="158">
        <v>66200</v>
      </c>
      <c r="W583" s="161"/>
      <c r="X583" s="160">
        <v>56200</v>
      </c>
    </row>
    <row r="584" spans="1:24" ht="15" customHeight="1" x14ac:dyDescent="0.15">
      <c r="A584" s="162"/>
      <c r="B584" s="163"/>
      <c r="C584" s="164"/>
      <c r="D584" s="164" t="s">
        <v>938</v>
      </c>
      <c r="E584" s="164"/>
      <c r="F584" s="433"/>
      <c r="G584" s="632"/>
      <c r="H584" s="686"/>
      <c r="I584" s="166"/>
      <c r="J584" s="223"/>
      <c r="K584" s="180"/>
      <c r="L584" s="593"/>
      <c r="M584" s="594"/>
      <c r="N584" s="171" t="s">
        <v>2294</v>
      </c>
      <c r="O584" s="172"/>
      <c r="P584" s="173"/>
      <c r="Q584" s="174"/>
      <c r="R584" s="174"/>
      <c r="S584" s="174"/>
      <c r="T584" s="174"/>
      <c r="U584" s="175"/>
      <c r="V584" s="173"/>
      <c r="W584" s="176"/>
      <c r="X584" s="175"/>
    </row>
    <row r="585" spans="1:24" ht="15" customHeight="1" x14ac:dyDescent="0.15">
      <c r="A585" s="148">
        <v>3</v>
      </c>
      <c r="B585" s="149" t="s">
        <v>1585</v>
      </c>
      <c r="C585" s="150" t="s">
        <v>931</v>
      </c>
      <c r="D585" s="150" t="s">
        <v>89</v>
      </c>
      <c r="E585" s="150">
        <v>35</v>
      </c>
      <c r="F585" s="454" t="s">
        <v>1870</v>
      </c>
      <c r="G585" s="633">
        <v>42825</v>
      </c>
      <c r="H585" s="685">
        <v>42801</v>
      </c>
      <c r="I585" s="177" t="s">
        <v>933</v>
      </c>
      <c r="J585" s="178" t="s">
        <v>933</v>
      </c>
      <c r="K585" s="182" t="s">
        <v>1922</v>
      </c>
      <c r="L585" s="591">
        <v>20000</v>
      </c>
      <c r="M585" s="592">
        <v>10000</v>
      </c>
      <c r="N585" s="183">
        <v>-10000</v>
      </c>
      <c r="O585" s="157"/>
      <c r="P585" s="158">
        <v>10000</v>
      </c>
      <c r="Q585" s="159"/>
      <c r="R585" s="159">
        <v>9</v>
      </c>
      <c r="S585" s="159"/>
      <c r="T585" s="159">
        <v>1800</v>
      </c>
      <c r="U585" s="160"/>
      <c r="V585" s="158">
        <v>21800</v>
      </c>
      <c r="W585" s="161"/>
      <c r="X585" s="160">
        <v>11800</v>
      </c>
    </row>
    <row r="586" spans="1:24" ht="15" customHeight="1" x14ac:dyDescent="0.15">
      <c r="A586" s="192"/>
      <c r="B586" s="212"/>
      <c r="C586" s="213"/>
      <c r="D586" s="213"/>
      <c r="E586" s="213"/>
      <c r="F586" s="439"/>
      <c r="G586" s="634"/>
      <c r="H586" s="687"/>
      <c r="I586" s="166"/>
      <c r="J586" s="167"/>
      <c r="K586" s="180" t="s">
        <v>937</v>
      </c>
      <c r="L586" s="597"/>
      <c r="M586" s="598"/>
      <c r="N586" s="171" t="s">
        <v>1981</v>
      </c>
      <c r="O586" s="191"/>
      <c r="P586" s="196"/>
      <c r="Q586" s="194"/>
      <c r="R586" s="194"/>
      <c r="S586" s="194"/>
      <c r="T586" s="194"/>
      <c r="U586" s="195"/>
      <c r="V586" s="196"/>
      <c r="W586" s="197"/>
      <c r="X586" s="195"/>
    </row>
    <row r="587" spans="1:24" ht="15" customHeight="1" x14ac:dyDescent="0.15">
      <c r="A587" s="148">
        <v>3</v>
      </c>
      <c r="B587" s="149" t="s">
        <v>992</v>
      </c>
      <c r="C587" s="150" t="s">
        <v>926</v>
      </c>
      <c r="D587" s="150" t="s">
        <v>73</v>
      </c>
      <c r="E587" s="150">
        <v>14</v>
      </c>
      <c r="F587" s="434" t="s">
        <v>1871</v>
      </c>
      <c r="G587" s="633">
        <v>42825</v>
      </c>
      <c r="H587" s="685">
        <v>43180</v>
      </c>
      <c r="I587" s="177"/>
      <c r="J587" s="178"/>
      <c r="K587" s="139"/>
      <c r="L587" s="591">
        <v>20000</v>
      </c>
      <c r="M587" s="592">
        <v>10000</v>
      </c>
      <c r="N587" s="183">
        <v>-10000</v>
      </c>
      <c r="O587" s="157"/>
      <c r="P587" s="184">
        <v>10000</v>
      </c>
      <c r="Q587" s="136"/>
      <c r="R587" s="159">
        <v>144</v>
      </c>
      <c r="S587" s="159"/>
      <c r="T587" s="159">
        <v>28800</v>
      </c>
      <c r="U587" s="160"/>
      <c r="V587" s="158">
        <v>48800</v>
      </c>
      <c r="W587" s="161"/>
      <c r="X587" s="160">
        <v>38800</v>
      </c>
    </row>
    <row r="588" spans="1:24" ht="15" customHeight="1" x14ac:dyDescent="0.15">
      <c r="A588" s="162"/>
      <c r="B588" s="163"/>
      <c r="C588" s="164"/>
      <c r="D588" s="164"/>
      <c r="E588" s="164"/>
      <c r="F588" s="432" t="s">
        <v>1872</v>
      </c>
      <c r="G588" s="634"/>
      <c r="H588" s="687"/>
      <c r="I588" s="166"/>
      <c r="J588" s="167"/>
      <c r="K588" s="168"/>
      <c r="L588" s="593"/>
      <c r="M588" s="596"/>
      <c r="N588" s="171" t="s">
        <v>2433</v>
      </c>
      <c r="O588" s="172"/>
      <c r="P588" s="173"/>
      <c r="Q588" s="174"/>
      <c r="R588" s="174"/>
      <c r="S588" s="174"/>
      <c r="T588" s="174"/>
      <c r="U588" s="175"/>
      <c r="V588" s="173"/>
      <c r="W588" s="176"/>
      <c r="X588" s="175"/>
    </row>
    <row r="589" spans="1:24" ht="15" customHeight="1" x14ac:dyDescent="0.15">
      <c r="A589" s="186">
        <v>3</v>
      </c>
      <c r="B589" s="187">
        <v>19</v>
      </c>
      <c r="C589" s="213" t="s">
        <v>931</v>
      </c>
      <c r="D589" s="213" t="s">
        <v>4</v>
      </c>
      <c r="E589" s="213"/>
      <c r="F589" s="573" t="s">
        <v>1873</v>
      </c>
      <c r="G589" s="633"/>
      <c r="H589" s="685"/>
      <c r="I589" s="188"/>
      <c r="J589" s="138"/>
      <c r="K589" s="189" t="s">
        <v>1924</v>
      </c>
      <c r="L589" s="597"/>
      <c r="M589" s="598"/>
      <c r="N589" s="183"/>
      <c r="O589" s="191"/>
      <c r="P589" s="192"/>
      <c r="Q589" s="193"/>
      <c r="R589" s="194"/>
      <c r="S589" s="194"/>
      <c r="T589" s="194"/>
      <c r="U589" s="195"/>
      <c r="V589" s="196"/>
      <c r="W589" s="197"/>
      <c r="X589" s="195"/>
    </row>
    <row r="590" spans="1:24" ht="15" customHeight="1" thickBot="1" x14ac:dyDescent="0.2">
      <c r="A590" s="198"/>
      <c r="B590" s="199"/>
      <c r="C590" s="200"/>
      <c r="D590" s="200"/>
      <c r="E590" s="200"/>
      <c r="F590" s="436"/>
      <c r="G590" s="635"/>
      <c r="H590" s="688"/>
      <c r="I590" s="202"/>
      <c r="J590" s="203"/>
      <c r="K590" s="204"/>
      <c r="L590" s="599"/>
      <c r="M590" s="600"/>
      <c r="N590" s="205"/>
      <c r="O590" s="206"/>
      <c r="P590" s="207"/>
      <c r="Q590" s="208"/>
      <c r="R590" s="208"/>
      <c r="S590" s="208"/>
      <c r="T590" s="208"/>
      <c r="U590" s="209"/>
      <c r="V590" s="207"/>
      <c r="W590" s="210"/>
      <c r="X590" s="209"/>
    </row>
    <row r="591" spans="1:24" ht="15" customHeight="1" x14ac:dyDescent="0.15">
      <c r="A591" s="186">
        <v>4</v>
      </c>
      <c r="B591" s="187">
        <v>9</v>
      </c>
      <c r="C591" s="213" t="s">
        <v>931</v>
      </c>
      <c r="D591" s="213" t="s">
        <v>4</v>
      </c>
      <c r="E591" s="213"/>
      <c r="F591" s="574" t="s">
        <v>1874</v>
      </c>
      <c r="G591" s="634"/>
      <c r="H591" s="689"/>
      <c r="I591" s="153"/>
      <c r="J591" s="154"/>
      <c r="K591" s="189" t="s">
        <v>1924</v>
      </c>
      <c r="L591" s="597"/>
      <c r="M591" s="598"/>
      <c r="N591" s="183"/>
      <c r="O591" s="191"/>
      <c r="P591" s="196"/>
      <c r="Q591" s="194"/>
      <c r="R591" s="194"/>
      <c r="S591" s="194"/>
      <c r="T591" s="194"/>
      <c r="U591" s="195"/>
      <c r="V591" s="196"/>
      <c r="W591" s="197"/>
      <c r="X591" s="195"/>
    </row>
    <row r="592" spans="1:24" ht="15" customHeight="1" x14ac:dyDescent="0.15">
      <c r="A592" s="162"/>
      <c r="B592" s="163"/>
      <c r="C592" s="164"/>
      <c r="D592" s="164"/>
      <c r="E592" s="164"/>
      <c r="F592" s="433"/>
      <c r="G592" s="632"/>
      <c r="H592" s="686"/>
      <c r="I592" s="166"/>
      <c r="J592" s="167"/>
      <c r="K592" s="168"/>
      <c r="L592" s="593"/>
      <c r="M592" s="594"/>
      <c r="N592" s="181"/>
      <c r="O592" s="172"/>
      <c r="P592" s="173"/>
      <c r="Q592" s="174"/>
      <c r="R592" s="174"/>
      <c r="S592" s="174"/>
      <c r="T592" s="174"/>
      <c r="U592" s="175"/>
      <c r="V592" s="173"/>
      <c r="W592" s="176"/>
      <c r="X592" s="175"/>
    </row>
    <row r="593" spans="1:24" ht="15" customHeight="1" x14ac:dyDescent="0.15">
      <c r="A593" s="192">
        <v>4</v>
      </c>
      <c r="B593" s="212" t="s">
        <v>1177</v>
      </c>
      <c r="C593" s="213" t="s">
        <v>949</v>
      </c>
      <c r="D593" s="150" t="s">
        <v>73</v>
      </c>
      <c r="E593" s="213">
        <v>15</v>
      </c>
      <c r="F593" s="431" t="s">
        <v>1875</v>
      </c>
      <c r="G593" s="634">
        <v>42877</v>
      </c>
      <c r="H593" s="689">
        <v>43180</v>
      </c>
      <c r="I593" s="137"/>
      <c r="J593" s="138"/>
      <c r="K593" s="179"/>
      <c r="L593" s="597">
        <v>40000</v>
      </c>
      <c r="M593" s="598">
        <v>30000</v>
      </c>
      <c r="N593" s="183">
        <v>-30000</v>
      </c>
      <c r="O593" s="191"/>
      <c r="P593" s="196">
        <v>10000</v>
      </c>
      <c r="Q593" s="194"/>
      <c r="R593" s="194">
        <v>203</v>
      </c>
      <c r="S593" s="194"/>
      <c r="T593" s="194">
        <v>40600</v>
      </c>
      <c r="U593" s="195"/>
      <c r="V593" s="196">
        <v>80600</v>
      </c>
      <c r="W593" s="197"/>
      <c r="X593" s="195">
        <v>50600</v>
      </c>
    </row>
    <row r="594" spans="1:24" ht="15" customHeight="1" x14ac:dyDescent="0.15">
      <c r="A594" s="162"/>
      <c r="B594" s="163"/>
      <c r="C594" s="164"/>
      <c r="D594" s="164"/>
      <c r="E594" s="164"/>
      <c r="F594" s="433"/>
      <c r="G594" s="632"/>
      <c r="H594" s="686"/>
      <c r="I594" s="166"/>
      <c r="J594" s="167"/>
      <c r="K594" s="168"/>
      <c r="L594" s="593"/>
      <c r="M594" s="594"/>
      <c r="N594" s="171" t="s">
        <v>2433</v>
      </c>
      <c r="O594" s="172"/>
      <c r="P594" s="173"/>
      <c r="Q594" s="174"/>
      <c r="R594" s="174"/>
      <c r="S594" s="174"/>
      <c r="T594" s="174"/>
      <c r="U594" s="175"/>
      <c r="V594" s="173"/>
      <c r="W594" s="176"/>
      <c r="X594" s="175"/>
    </row>
    <row r="595" spans="1:24" ht="15" customHeight="1" x14ac:dyDescent="0.15">
      <c r="A595" s="192">
        <v>5</v>
      </c>
      <c r="B595" s="212" t="s">
        <v>1338</v>
      </c>
      <c r="C595" s="213" t="s">
        <v>931</v>
      </c>
      <c r="D595" s="213" t="s">
        <v>956</v>
      </c>
      <c r="E595" s="213">
        <v>32</v>
      </c>
      <c r="F595" s="455" t="s">
        <v>1876</v>
      </c>
      <c r="G595" s="634">
        <v>42890</v>
      </c>
      <c r="H595" s="689">
        <v>42894</v>
      </c>
      <c r="I595" s="177" t="s">
        <v>933</v>
      </c>
      <c r="J595" s="178" t="s">
        <v>933</v>
      </c>
      <c r="K595" s="155"/>
      <c r="L595" s="597">
        <v>60000</v>
      </c>
      <c r="M595" s="598">
        <v>50000</v>
      </c>
      <c r="N595" s="183">
        <v>-50000</v>
      </c>
      <c r="O595" s="191"/>
      <c r="P595" s="196">
        <v>10000</v>
      </c>
      <c r="Q595" s="194"/>
      <c r="R595" s="194">
        <v>42</v>
      </c>
      <c r="S595" s="194"/>
      <c r="T595" s="194">
        <v>8400</v>
      </c>
      <c r="U595" s="195"/>
      <c r="V595" s="196">
        <v>68400</v>
      </c>
      <c r="W595" s="197"/>
      <c r="X595" s="195">
        <v>18400</v>
      </c>
    </row>
    <row r="596" spans="1:24" ht="15" customHeight="1" x14ac:dyDescent="0.15">
      <c r="A596" s="162"/>
      <c r="B596" s="163"/>
      <c r="C596" s="164"/>
      <c r="D596" s="164"/>
      <c r="E596" s="164"/>
      <c r="F596" s="456"/>
      <c r="G596" s="632"/>
      <c r="H596" s="686"/>
      <c r="I596" s="166"/>
      <c r="J596" s="167"/>
      <c r="K596" s="168"/>
      <c r="L596" s="593"/>
      <c r="M596" s="594"/>
      <c r="N596" s="171" t="s">
        <v>2294</v>
      </c>
      <c r="O596" s="191"/>
      <c r="P596" s="173"/>
      <c r="Q596" s="174"/>
      <c r="R596" s="174"/>
      <c r="S596" s="174"/>
      <c r="T596" s="174"/>
      <c r="U596" s="175"/>
      <c r="V596" s="173"/>
      <c r="W596" s="176"/>
      <c r="X596" s="175"/>
    </row>
    <row r="597" spans="1:24" ht="15" customHeight="1" x14ac:dyDescent="0.15">
      <c r="A597" s="192">
        <v>5</v>
      </c>
      <c r="B597" s="212" t="s">
        <v>1878</v>
      </c>
      <c r="C597" s="213" t="s">
        <v>931</v>
      </c>
      <c r="D597" s="213" t="s">
        <v>956</v>
      </c>
      <c r="E597" s="213">
        <v>33</v>
      </c>
      <c r="F597" s="455" t="s">
        <v>1877</v>
      </c>
      <c r="G597" s="634">
        <v>42899</v>
      </c>
      <c r="H597" s="689">
        <v>42894</v>
      </c>
      <c r="I597" s="177" t="s">
        <v>933</v>
      </c>
      <c r="J597" s="178" t="s">
        <v>933</v>
      </c>
      <c r="K597" s="155"/>
      <c r="L597" s="597">
        <v>60000</v>
      </c>
      <c r="M597" s="598">
        <v>50000</v>
      </c>
      <c r="N597" s="214">
        <v>-50000</v>
      </c>
      <c r="O597" s="215"/>
      <c r="P597" s="216">
        <v>10000</v>
      </c>
      <c r="Q597" s="194"/>
      <c r="R597" s="194">
        <v>24</v>
      </c>
      <c r="S597" s="194"/>
      <c r="T597" s="194">
        <v>4800</v>
      </c>
      <c r="U597" s="195"/>
      <c r="V597" s="196">
        <v>64800</v>
      </c>
      <c r="W597" s="197"/>
      <c r="X597" s="195">
        <v>14800</v>
      </c>
    </row>
    <row r="598" spans="1:24" ht="15" customHeight="1" x14ac:dyDescent="0.15">
      <c r="A598" s="162"/>
      <c r="B598" s="163"/>
      <c r="C598" s="164"/>
      <c r="D598" s="164"/>
      <c r="E598" s="164"/>
      <c r="F598" s="433"/>
      <c r="G598" s="632"/>
      <c r="H598" s="686"/>
      <c r="I598" s="166"/>
      <c r="J598" s="167"/>
      <c r="K598" s="168"/>
      <c r="L598" s="593"/>
      <c r="M598" s="594"/>
      <c r="N598" s="171" t="s">
        <v>2294</v>
      </c>
      <c r="O598" s="218"/>
      <c r="P598" s="169"/>
      <c r="Q598" s="174"/>
      <c r="R598" s="174"/>
      <c r="S598" s="170"/>
      <c r="T598" s="174"/>
      <c r="U598" s="175"/>
      <c r="V598" s="173"/>
      <c r="W598" s="176"/>
      <c r="X598" s="175"/>
    </row>
    <row r="599" spans="1:24" ht="15" customHeight="1" x14ac:dyDescent="0.15">
      <c r="A599" s="148">
        <v>5</v>
      </c>
      <c r="B599" s="149" t="s">
        <v>1879</v>
      </c>
      <c r="C599" s="213" t="s">
        <v>931</v>
      </c>
      <c r="D599" s="150"/>
      <c r="E599" s="213"/>
      <c r="F599" s="574" t="s">
        <v>1880</v>
      </c>
      <c r="G599" s="633"/>
      <c r="H599" s="685"/>
      <c r="I599" s="177"/>
      <c r="J599" s="227"/>
      <c r="K599" s="182" t="s">
        <v>1924</v>
      </c>
      <c r="L599" s="591"/>
      <c r="M599" s="592"/>
      <c r="N599" s="156"/>
      <c r="O599" s="157"/>
      <c r="P599" s="158"/>
      <c r="Q599" s="159"/>
      <c r="R599" s="159"/>
      <c r="S599" s="159"/>
      <c r="T599" s="159"/>
      <c r="U599" s="160"/>
      <c r="V599" s="158"/>
      <c r="W599" s="161"/>
      <c r="X599" s="160"/>
    </row>
    <row r="600" spans="1:24" ht="15" customHeight="1" x14ac:dyDescent="0.15">
      <c r="A600" s="162"/>
      <c r="B600" s="163"/>
      <c r="C600" s="164"/>
      <c r="D600" s="164"/>
      <c r="E600" s="164"/>
      <c r="F600" s="433"/>
      <c r="G600" s="632"/>
      <c r="H600" s="686"/>
      <c r="I600" s="166"/>
      <c r="J600" s="167"/>
      <c r="K600" s="168"/>
      <c r="L600" s="593"/>
      <c r="M600" s="594"/>
      <c r="N600" s="181"/>
      <c r="O600" s="172"/>
      <c r="P600" s="173"/>
      <c r="Q600" s="174"/>
      <c r="R600" s="174"/>
      <c r="S600" s="174"/>
      <c r="T600" s="174"/>
      <c r="U600" s="175"/>
      <c r="V600" s="173"/>
      <c r="W600" s="176"/>
      <c r="X600" s="175"/>
    </row>
    <row r="601" spans="1:24" ht="15" customHeight="1" x14ac:dyDescent="0.15">
      <c r="A601" s="148">
        <v>5</v>
      </c>
      <c r="B601" s="149" t="s">
        <v>974</v>
      </c>
      <c r="C601" s="213" t="s">
        <v>931</v>
      </c>
      <c r="D601" s="150" t="s">
        <v>73</v>
      </c>
      <c r="E601" s="150">
        <v>16</v>
      </c>
      <c r="F601" s="434" t="s">
        <v>1881</v>
      </c>
      <c r="G601" s="633">
        <v>42906</v>
      </c>
      <c r="H601" s="685">
        <v>43180</v>
      </c>
      <c r="I601" s="153"/>
      <c r="J601" s="154"/>
      <c r="K601" s="155"/>
      <c r="L601" s="591">
        <v>20000</v>
      </c>
      <c r="M601" s="592">
        <v>10000</v>
      </c>
      <c r="N601" s="156">
        <v>-10000</v>
      </c>
      <c r="O601" s="191"/>
      <c r="P601" s="158">
        <v>10000</v>
      </c>
      <c r="Q601" s="159"/>
      <c r="R601" s="159">
        <v>136</v>
      </c>
      <c r="S601" s="159"/>
      <c r="T601" s="159">
        <v>27200</v>
      </c>
      <c r="U601" s="160"/>
      <c r="V601" s="158">
        <v>47200</v>
      </c>
      <c r="W601" s="161"/>
      <c r="X601" s="160">
        <v>37200</v>
      </c>
    </row>
    <row r="602" spans="1:24" ht="15" customHeight="1" x14ac:dyDescent="0.15">
      <c r="A602" s="162"/>
      <c r="B602" s="163"/>
      <c r="C602" s="164"/>
      <c r="D602" s="164"/>
      <c r="E602" s="164"/>
      <c r="F602" s="432"/>
      <c r="G602" s="632"/>
      <c r="H602" s="686"/>
      <c r="I602" s="166"/>
      <c r="J602" s="167"/>
      <c r="K602" s="168"/>
      <c r="L602" s="593"/>
      <c r="M602" s="594"/>
      <c r="N602" s="171" t="s">
        <v>2433</v>
      </c>
      <c r="O602" s="172"/>
      <c r="P602" s="173"/>
      <c r="Q602" s="174"/>
      <c r="R602" s="174"/>
      <c r="S602" s="174"/>
      <c r="T602" s="174"/>
      <c r="U602" s="175"/>
      <c r="V602" s="173"/>
      <c r="W602" s="176"/>
      <c r="X602" s="175"/>
    </row>
    <row r="603" spans="1:24" ht="15" customHeight="1" x14ac:dyDescent="0.15">
      <c r="A603" s="148">
        <v>5</v>
      </c>
      <c r="B603" s="149" t="s">
        <v>974</v>
      </c>
      <c r="C603" s="150" t="s">
        <v>926</v>
      </c>
      <c r="D603" s="150" t="s">
        <v>73</v>
      </c>
      <c r="E603" s="150">
        <v>17</v>
      </c>
      <c r="F603" s="434" t="s">
        <v>1882</v>
      </c>
      <c r="G603" s="633">
        <v>42906</v>
      </c>
      <c r="H603" s="690">
        <v>43180</v>
      </c>
      <c r="I603" s="177"/>
      <c r="J603" s="178"/>
      <c r="K603" s="179"/>
      <c r="L603" s="591">
        <v>20000</v>
      </c>
      <c r="M603" s="592">
        <v>10000</v>
      </c>
      <c r="N603" s="156">
        <v>-10000</v>
      </c>
      <c r="O603" s="215"/>
      <c r="P603" s="158">
        <v>10000</v>
      </c>
      <c r="Q603" s="159"/>
      <c r="R603" s="159">
        <v>46</v>
      </c>
      <c r="S603" s="159"/>
      <c r="T603" s="159">
        <v>9200</v>
      </c>
      <c r="U603" s="160"/>
      <c r="V603" s="158">
        <v>29200</v>
      </c>
      <c r="W603" s="161"/>
      <c r="X603" s="160">
        <v>19200</v>
      </c>
    </row>
    <row r="604" spans="1:24" ht="15" customHeight="1" x14ac:dyDescent="0.15">
      <c r="A604" s="220"/>
      <c r="B604" s="212"/>
      <c r="C604" s="213"/>
      <c r="D604" s="213"/>
      <c r="E604" s="213"/>
      <c r="F604" s="431"/>
      <c r="G604" s="634"/>
      <c r="H604" s="687"/>
      <c r="I604" s="221"/>
      <c r="J604" s="167"/>
      <c r="K604" s="168"/>
      <c r="L604" s="597"/>
      <c r="M604" s="598"/>
      <c r="N604" s="171" t="s">
        <v>2433</v>
      </c>
      <c r="O604" s="191"/>
      <c r="P604" s="196"/>
      <c r="Q604" s="194"/>
      <c r="R604" s="194"/>
      <c r="S604" s="194"/>
      <c r="T604" s="194"/>
      <c r="U604" s="195"/>
      <c r="V604" s="196"/>
      <c r="W604" s="197"/>
      <c r="X604" s="195"/>
    </row>
    <row r="605" spans="1:24" ht="15" customHeight="1" x14ac:dyDescent="0.15">
      <c r="A605" s="148">
        <v>5</v>
      </c>
      <c r="B605" s="149" t="s">
        <v>1883</v>
      </c>
      <c r="C605" s="150" t="s">
        <v>940</v>
      </c>
      <c r="D605" s="150" t="s">
        <v>64</v>
      </c>
      <c r="E605" s="150">
        <v>19</v>
      </c>
      <c r="F605" s="434" t="s">
        <v>1884</v>
      </c>
      <c r="G605" s="633">
        <v>42913</v>
      </c>
      <c r="H605" s="685">
        <v>42874</v>
      </c>
      <c r="I605" s="177" t="s">
        <v>933</v>
      </c>
      <c r="J605" s="178" t="s">
        <v>933</v>
      </c>
      <c r="K605" s="336"/>
      <c r="L605" s="591">
        <v>40000</v>
      </c>
      <c r="M605" s="592">
        <v>30000</v>
      </c>
      <c r="N605" s="156">
        <v>-30000</v>
      </c>
      <c r="O605" s="157"/>
      <c r="P605" s="158">
        <v>10000</v>
      </c>
      <c r="Q605" s="159"/>
      <c r="R605" s="159">
        <v>317</v>
      </c>
      <c r="S605" s="159"/>
      <c r="T605" s="159">
        <v>63400</v>
      </c>
      <c r="U605" s="160"/>
      <c r="V605" s="158">
        <v>103400</v>
      </c>
      <c r="W605" s="161"/>
      <c r="X605" s="160">
        <v>73400</v>
      </c>
    </row>
    <row r="606" spans="1:24" ht="16.5" customHeight="1" x14ac:dyDescent="0.15">
      <c r="A606" s="192"/>
      <c r="B606" s="212"/>
      <c r="C606" s="213"/>
      <c r="D606" s="213"/>
      <c r="E606" s="213"/>
      <c r="F606" s="431" t="s">
        <v>1885</v>
      </c>
      <c r="G606" s="634"/>
      <c r="H606" s="687">
        <v>42885</v>
      </c>
      <c r="I606" s="221" t="s">
        <v>968</v>
      </c>
      <c r="J606" s="227" t="s">
        <v>933</v>
      </c>
      <c r="K606" s="337"/>
      <c r="L606" s="597"/>
      <c r="M606" s="598"/>
      <c r="N606" s="183" t="s">
        <v>2294</v>
      </c>
      <c r="O606" s="191"/>
      <c r="P606" s="196"/>
      <c r="Q606" s="194"/>
      <c r="R606" s="194"/>
      <c r="S606" s="194"/>
      <c r="T606" s="194"/>
      <c r="U606" s="195"/>
      <c r="V606" s="196"/>
      <c r="W606" s="197"/>
      <c r="X606" s="195"/>
    </row>
    <row r="607" spans="1:24" ht="16.5" customHeight="1" x14ac:dyDescent="0.15">
      <c r="A607" s="162"/>
      <c r="B607" s="163"/>
      <c r="C607" s="164"/>
      <c r="D607" s="164"/>
      <c r="E607" s="164"/>
      <c r="F607" s="432" t="s">
        <v>1886</v>
      </c>
      <c r="G607" s="632"/>
      <c r="H607" s="686"/>
      <c r="I607" s="166"/>
      <c r="J607" s="167"/>
      <c r="K607" s="168"/>
      <c r="L607" s="593"/>
      <c r="M607" s="594"/>
      <c r="N607" s="181"/>
      <c r="O607" s="172"/>
      <c r="P607" s="173"/>
      <c r="Q607" s="174"/>
      <c r="R607" s="174"/>
      <c r="S607" s="174"/>
      <c r="T607" s="174"/>
      <c r="U607" s="175"/>
      <c r="V607" s="173"/>
      <c r="W607" s="176"/>
      <c r="X607" s="175"/>
    </row>
    <row r="608" spans="1:24" ht="16.5" customHeight="1" x14ac:dyDescent="0.15">
      <c r="A608" s="148">
        <v>6</v>
      </c>
      <c r="B608" s="149" t="s">
        <v>1002</v>
      </c>
      <c r="C608" s="150" t="s">
        <v>971</v>
      </c>
      <c r="D608" s="150" t="s">
        <v>73</v>
      </c>
      <c r="E608" s="150">
        <v>18</v>
      </c>
      <c r="F608" s="434" t="s">
        <v>1887</v>
      </c>
      <c r="G608" s="633">
        <v>42926</v>
      </c>
      <c r="H608" s="685">
        <v>42912</v>
      </c>
      <c r="I608" s="177" t="s">
        <v>933</v>
      </c>
      <c r="J608" s="178" t="s">
        <v>933</v>
      </c>
      <c r="K608" s="179"/>
      <c r="L608" s="591">
        <v>20000</v>
      </c>
      <c r="M608" s="592">
        <v>10000</v>
      </c>
      <c r="N608" s="183">
        <v>-10000</v>
      </c>
      <c r="O608" s="157" t="s">
        <v>2294</v>
      </c>
      <c r="P608" s="158">
        <v>10000</v>
      </c>
      <c r="Q608" s="159"/>
      <c r="R608" s="159">
        <v>160</v>
      </c>
      <c r="S608" s="159"/>
      <c r="T608" s="159">
        <v>32000</v>
      </c>
      <c r="U608" s="160"/>
      <c r="V608" s="158">
        <v>152000</v>
      </c>
      <c r="W608" s="161"/>
      <c r="X608" s="160">
        <v>42000</v>
      </c>
    </row>
    <row r="609" spans="1:24" ht="15" customHeight="1" x14ac:dyDescent="0.15">
      <c r="A609" s="162"/>
      <c r="B609" s="163"/>
      <c r="C609" s="164"/>
      <c r="D609" s="164"/>
      <c r="E609" s="164"/>
      <c r="F609" s="433"/>
      <c r="G609" s="632"/>
      <c r="H609" s="686"/>
      <c r="I609" s="166"/>
      <c r="J609" s="167"/>
      <c r="K609" s="224" t="s">
        <v>1556</v>
      </c>
      <c r="L609" s="593">
        <v>100000</v>
      </c>
      <c r="M609" s="594">
        <v>100000</v>
      </c>
      <c r="N609" s="181">
        <v>-100000</v>
      </c>
      <c r="O609" s="172" t="s">
        <v>2294</v>
      </c>
      <c r="P609" s="173"/>
      <c r="Q609" s="174"/>
      <c r="R609" s="174"/>
      <c r="S609" s="174"/>
      <c r="T609" s="174"/>
      <c r="U609" s="175"/>
      <c r="V609" s="173"/>
      <c r="W609" s="176"/>
      <c r="X609" s="175"/>
    </row>
    <row r="610" spans="1:24" ht="15" customHeight="1" x14ac:dyDescent="0.15">
      <c r="A610" s="148">
        <v>6</v>
      </c>
      <c r="B610" s="149" t="s">
        <v>1002</v>
      </c>
      <c r="C610" s="150" t="s">
        <v>931</v>
      </c>
      <c r="D610" s="150" t="s">
        <v>28</v>
      </c>
      <c r="E610" s="150">
        <v>51</v>
      </c>
      <c r="F610" s="572" t="s">
        <v>1888</v>
      </c>
      <c r="G610" s="633">
        <v>42926</v>
      </c>
      <c r="H610" s="690">
        <v>42898</v>
      </c>
      <c r="I610" s="177" t="s">
        <v>933</v>
      </c>
      <c r="J610" s="178" t="s">
        <v>933</v>
      </c>
      <c r="K610" s="222"/>
      <c r="L610" s="591">
        <v>60000</v>
      </c>
      <c r="M610" s="592">
        <v>50000</v>
      </c>
      <c r="N610" s="156">
        <v>-50000</v>
      </c>
      <c r="O610" s="157"/>
      <c r="P610" s="158">
        <v>10000</v>
      </c>
      <c r="Q610" s="159"/>
      <c r="R610" s="159">
        <v>10</v>
      </c>
      <c r="S610" s="159"/>
      <c r="T610" s="159">
        <v>4000</v>
      </c>
      <c r="U610" s="160"/>
      <c r="V610" s="158">
        <v>64000</v>
      </c>
      <c r="W610" s="161"/>
      <c r="X610" s="160">
        <v>14000</v>
      </c>
    </row>
    <row r="611" spans="1:24" ht="15" customHeight="1" x14ac:dyDescent="0.15">
      <c r="A611" s="162"/>
      <c r="B611" s="163"/>
      <c r="C611" s="164"/>
      <c r="D611" s="164"/>
      <c r="E611" s="164"/>
      <c r="F611" s="433"/>
      <c r="G611" s="632"/>
      <c r="H611" s="686"/>
      <c r="I611" s="166"/>
      <c r="J611" s="167"/>
      <c r="K611" s="168"/>
      <c r="L611" s="593"/>
      <c r="M611" s="594"/>
      <c r="N611" s="171" t="s">
        <v>2294</v>
      </c>
      <c r="O611" s="172"/>
      <c r="P611" s="173"/>
      <c r="Q611" s="174"/>
      <c r="R611" s="174"/>
      <c r="S611" s="174"/>
      <c r="T611" s="174"/>
      <c r="U611" s="175"/>
      <c r="V611" s="173"/>
      <c r="W611" s="176"/>
      <c r="X611" s="175"/>
    </row>
    <row r="612" spans="1:24" ht="15" customHeight="1" x14ac:dyDescent="0.15">
      <c r="A612" s="148">
        <v>6</v>
      </c>
      <c r="B612" s="149" t="s">
        <v>925</v>
      </c>
      <c r="C612" s="150" t="s">
        <v>931</v>
      </c>
      <c r="D612" s="150" t="s">
        <v>73</v>
      </c>
      <c r="E612" s="150">
        <v>13</v>
      </c>
      <c r="F612" s="434" t="s">
        <v>1889</v>
      </c>
      <c r="G612" s="633">
        <v>42940</v>
      </c>
      <c r="H612" s="685">
        <v>42923</v>
      </c>
      <c r="I612" s="177" t="s">
        <v>933</v>
      </c>
      <c r="J612" s="178" t="s">
        <v>933</v>
      </c>
      <c r="K612" s="336" t="s">
        <v>1753</v>
      </c>
      <c r="L612" s="591">
        <v>20000</v>
      </c>
      <c r="M612" s="592"/>
      <c r="N612" s="156">
        <v>-10000</v>
      </c>
      <c r="O612" s="157"/>
      <c r="P612" s="158"/>
      <c r="Q612" s="159"/>
      <c r="R612" s="159">
        <v>261</v>
      </c>
      <c r="S612" s="159"/>
      <c r="T612" s="159">
        <v>52200</v>
      </c>
      <c r="U612" s="160"/>
      <c r="V612" s="158">
        <v>52200</v>
      </c>
      <c r="W612" s="161"/>
      <c r="X612" s="160">
        <v>52200</v>
      </c>
    </row>
    <row r="613" spans="1:24" ht="15" customHeight="1" x14ac:dyDescent="0.15">
      <c r="A613" s="162"/>
      <c r="B613" s="163"/>
      <c r="C613" s="164"/>
      <c r="D613" s="164"/>
      <c r="E613" s="164"/>
      <c r="F613" s="432" t="s">
        <v>1890</v>
      </c>
      <c r="G613" s="632"/>
      <c r="H613" s="686"/>
      <c r="I613" s="166"/>
      <c r="J613" s="167"/>
      <c r="K613" s="168"/>
      <c r="L613" s="593"/>
      <c r="M613" s="594">
        <v>10000</v>
      </c>
      <c r="N613" s="171" t="s">
        <v>2433</v>
      </c>
      <c r="O613" s="172"/>
      <c r="P613" s="173">
        <v>10000</v>
      </c>
      <c r="Q613" s="174"/>
      <c r="R613" s="174"/>
      <c r="S613" s="174"/>
      <c r="T613" s="174"/>
      <c r="U613" s="175"/>
      <c r="V613" s="173">
        <v>20000</v>
      </c>
      <c r="W613" s="176"/>
      <c r="X613" s="175">
        <v>10000</v>
      </c>
    </row>
    <row r="614" spans="1:24" ht="15" customHeight="1" x14ac:dyDescent="0.15">
      <c r="A614" s="148">
        <v>7</v>
      </c>
      <c r="B614" s="149" t="s">
        <v>1891</v>
      </c>
      <c r="C614" s="150" t="s">
        <v>926</v>
      </c>
      <c r="D614" s="150" t="s">
        <v>32</v>
      </c>
      <c r="E614" s="150">
        <v>34</v>
      </c>
      <c r="F614" s="454" t="s">
        <v>1892</v>
      </c>
      <c r="G614" s="633">
        <v>42948</v>
      </c>
      <c r="H614" s="685">
        <v>43089</v>
      </c>
      <c r="I614" s="177"/>
      <c r="J614" s="178"/>
      <c r="K614" s="179"/>
      <c r="L614" s="591">
        <v>60000</v>
      </c>
      <c r="M614" s="592">
        <v>50000</v>
      </c>
      <c r="N614" s="183">
        <v>-50000</v>
      </c>
      <c r="O614" s="157"/>
      <c r="P614" s="158">
        <v>10000</v>
      </c>
      <c r="Q614" s="159"/>
      <c r="R614" s="159">
        <v>14</v>
      </c>
      <c r="S614" s="159"/>
      <c r="T614" s="159">
        <v>2800</v>
      </c>
      <c r="U614" s="160"/>
      <c r="V614" s="158">
        <v>62800</v>
      </c>
      <c r="W614" s="161"/>
      <c r="X614" s="160">
        <v>12800</v>
      </c>
    </row>
    <row r="615" spans="1:24" ht="15" customHeight="1" x14ac:dyDescent="0.15">
      <c r="A615" s="162"/>
      <c r="B615" s="163"/>
      <c r="C615" s="164"/>
      <c r="D615" s="164"/>
      <c r="E615" s="164"/>
      <c r="F615" s="433"/>
      <c r="G615" s="632"/>
      <c r="H615" s="686"/>
      <c r="I615" s="166"/>
      <c r="J615" s="167"/>
      <c r="K615" s="168"/>
      <c r="L615" s="593"/>
      <c r="M615" s="594"/>
      <c r="N615" s="171" t="s">
        <v>2433</v>
      </c>
      <c r="O615" s="172"/>
      <c r="P615" s="173"/>
      <c r="Q615" s="174"/>
      <c r="R615" s="174"/>
      <c r="S615" s="174"/>
      <c r="T615" s="174"/>
      <c r="U615" s="175"/>
      <c r="V615" s="173"/>
      <c r="W615" s="176"/>
      <c r="X615" s="175"/>
    </row>
    <row r="616" spans="1:24" ht="15" customHeight="1" x14ac:dyDescent="0.15">
      <c r="A616" s="148">
        <v>7</v>
      </c>
      <c r="B616" s="149" t="s">
        <v>1893</v>
      </c>
      <c r="C616" s="150" t="s">
        <v>931</v>
      </c>
      <c r="D616" s="150" t="s">
        <v>73</v>
      </c>
      <c r="E616" s="150">
        <v>20</v>
      </c>
      <c r="F616" s="434" t="s">
        <v>1894</v>
      </c>
      <c r="G616" s="633">
        <v>42962</v>
      </c>
      <c r="H616" s="685">
        <v>42936</v>
      </c>
      <c r="I616" s="177" t="s">
        <v>933</v>
      </c>
      <c r="J616" s="178" t="s">
        <v>933</v>
      </c>
      <c r="K616" s="336"/>
      <c r="L616" s="591">
        <v>40000</v>
      </c>
      <c r="M616" s="592"/>
      <c r="N616" s="156">
        <v>-30000</v>
      </c>
      <c r="O616" s="157"/>
      <c r="P616" s="158"/>
      <c r="Q616" s="159"/>
      <c r="R616" s="159">
        <v>546</v>
      </c>
      <c r="S616" s="159"/>
      <c r="T616" s="159">
        <v>109200</v>
      </c>
      <c r="U616" s="160"/>
      <c r="V616" s="158">
        <v>109200</v>
      </c>
      <c r="W616" s="161"/>
      <c r="X616" s="160">
        <v>109200</v>
      </c>
    </row>
    <row r="617" spans="1:24" ht="15" customHeight="1" x14ac:dyDescent="0.15">
      <c r="A617" s="192"/>
      <c r="B617" s="212"/>
      <c r="C617" s="213"/>
      <c r="D617" s="213"/>
      <c r="E617" s="213"/>
      <c r="F617" s="431" t="s">
        <v>1895</v>
      </c>
      <c r="G617" s="634"/>
      <c r="H617" s="687"/>
      <c r="I617" s="166"/>
      <c r="J617" s="167"/>
      <c r="K617" s="222"/>
      <c r="L617" s="597"/>
      <c r="M617" s="598">
        <v>30000</v>
      </c>
      <c r="N617" s="171" t="s">
        <v>2433</v>
      </c>
      <c r="O617" s="191"/>
      <c r="P617" s="196">
        <v>10000</v>
      </c>
      <c r="Q617" s="194"/>
      <c r="R617" s="194"/>
      <c r="S617" s="194"/>
      <c r="T617" s="194"/>
      <c r="U617" s="195"/>
      <c r="V617" s="196">
        <v>30000</v>
      </c>
      <c r="W617" s="197"/>
      <c r="X617" s="195">
        <v>10000</v>
      </c>
    </row>
    <row r="618" spans="1:24" ht="15" customHeight="1" x14ac:dyDescent="0.15">
      <c r="A618" s="148">
        <v>8</v>
      </c>
      <c r="B618" s="149">
        <v>6</v>
      </c>
      <c r="C618" s="150" t="s">
        <v>926</v>
      </c>
      <c r="D618" s="150" t="s">
        <v>73</v>
      </c>
      <c r="E618" s="150">
        <v>21</v>
      </c>
      <c r="F618" s="434" t="s">
        <v>1896</v>
      </c>
      <c r="G618" s="633">
        <v>42994</v>
      </c>
      <c r="H618" s="685">
        <v>43180</v>
      </c>
      <c r="I618" s="177"/>
      <c r="J618" s="178"/>
      <c r="K618" s="179"/>
      <c r="L618" s="591">
        <v>20000</v>
      </c>
      <c r="M618" s="592">
        <v>10000</v>
      </c>
      <c r="N618" s="156">
        <v>-10000</v>
      </c>
      <c r="O618" s="157"/>
      <c r="P618" s="158">
        <v>10000</v>
      </c>
      <c r="Q618" s="159"/>
      <c r="R618" s="159">
        <v>246</v>
      </c>
      <c r="S618" s="159"/>
      <c r="T618" s="159">
        <v>49200</v>
      </c>
      <c r="U618" s="160"/>
      <c r="V618" s="158">
        <v>69200</v>
      </c>
      <c r="W618" s="161"/>
      <c r="X618" s="160">
        <v>59200</v>
      </c>
    </row>
    <row r="619" spans="1:24" ht="15" customHeight="1" x14ac:dyDescent="0.15">
      <c r="A619" s="162"/>
      <c r="B619" s="163"/>
      <c r="C619" s="164"/>
      <c r="D619" s="164"/>
      <c r="E619" s="164"/>
      <c r="F619" s="433"/>
      <c r="G619" s="632"/>
      <c r="H619" s="686"/>
      <c r="I619" s="166"/>
      <c r="J619" s="167"/>
      <c r="K619" s="168"/>
      <c r="L619" s="593"/>
      <c r="M619" s="594"/>
      <c r="N619" s="171" t="s">
        <v>2433</v>
      </c>
      <c r="O619" s="172"/>
      <c r="P619" s="173"/>
      <c r="Q619" s="174"/>
      <c r="R619" s="174"/>
      <c r="S619" s="174"/>
      <c r="T619" s="174"/>
      <c r="U619" s="175"/>
      <c r="V619" s="173"/>
      <c r="W619" s="176"/>
      <c r="X619" s="175"/>
    </row>
    <row r="620" spans="1:24" ht="15" customHeight="1" x14ac:dyDescent="0.15">
      <c r="A620" s="148">
        <v>8</v>
      </c>
      <c r="B620" s="149" t="s">
        <v>1608</v>
      </c>
      <c r="C620" s="150" t="s">
        <v>1593</v>
      </c>
      <c r="D620" s="150" t="s">
        <v>32</v>
      </c>
      <c r="E620" s="150">
        <v>36</v>
      </c>
      <c r="F620" s="454" t="s">
        <v>1897</v>
      </c>
      <c r="G620" s="633">
        <v>43004</v>
      </c>
      <c r="H620" s="685">
        <v>43005</v>
      </c>
      <c r="I620" s="177" t="s">
        <v>933</v>
      </c>
      <c r="J620" s="178" t="s">
        <v>933</v>
      </c>
      <c r="K620" s="179"/>
      <c r="L620" s="591">
        <v>60000</v>
      </c>
      <c r="M620" s="592">
        <v>50000</v>
      </c>
      <c r="N620" s="156">
        <v>-50000</v>
      </c>
      <c r="O620" s="157"/>
      <c r="P620" s="158">
        <v>10000</v>
      </c>
      <c r="Q620" s="159"/>
      <c r="R620" s="159">
        <v>12</v>
      </c>
      <c r="S620" s="159"/>
      <c r="T620" s="159">
        <v>2400</v>
      </c>
      <c r="U620" s="160"/>
      <c r="V620" s="158">
        <v>62400</v>
      </c>
      <c r="W620" s="161"/>
      <c r="X620" s="160">
        <v>12400</v>
      </c>
    </row>
    <row r="621" spans="1:24" ht="15" customHeight="1" x14ac:dyDescent="0.15">
      <c r="A621" s="192"/>
      <c r="B621" s="212"/>
      <c r="C621" s="213"/>
      <c r="D621" s="213"/>
      <c r="E621" s="213"/>
      <c r="F621" s="439"/>
      <c r="G621" s="634"/>
      <c r="H621" s="687"/>
      <c r="I621" s="166"/>
      <c r="J621" s="223"/>
      <c r="K621" s="168"/>
      <c r="L621" s="597"/>
      <c r="M621" s="598"/>
      <c r="N621" s="171" t="s">
        <v>2294</v>
      </c>
      <c r="O621" s="191"/>
      <c r="P621" s="196"/>
      <c r="Q621" s="194"/>
      <c r="R621" s="194"/>
      <c r="S621" s="194"/>
      <c r="T621" s="194"/>
      <c r="U621" s="195"/>
      <c r="V621" s="196"/>
      <c r="W621" s="197"/>
      <c r="X621" s="195"/>
    </row>
    <row r="622" spans="1:24" ht="15" customHeight="1" x14ac:dyDescent="0.15">
      <c r="A622" s="148">
        <v>9</v>
      </c>
      <c r="B622" s="149" t="s">
        <v>955</v>
      </c>
      <c r="C622" s="150" t="s">
        <v>989</v>
      </c>
      <c r="D622" s="150" t="s">
        <v>993</v>
      </c>
      <c r="E622" s="150">
        <v>25</v>
      </c>
      <c r="F622" s="434" t="s">
        <v>1898</v>
      </c>
      <c r="G622" s="633">
        <v>43024</v>
      </c>
      <c r="H622" s="685">
        <v>43005</v>
      </c>
      <c r="I622" s="177" t="s">
        <v>933</v>
      </c>
      <c r="J622" s="178" t="s">
        <v>933</v>
      </c>
      <c r="K622" s="336" t="s">
        <v>1753</v>
      </c>
      <c r="L622" s="591">
        <v>40000</v>
      </c>
      <c r="M622" s="592"/>
      <c r="N622" s="156">
        <v>-30000</v>
      </c>
      <c r="O622" s="157"/>
      <c r="P622" s="158"/>
      <c r="Q622" s="159"/>
      <c r="R622" s="159">
        <v>211</v>
      </c>
      <c r="S622" s="159"/>
      <c r="T622" s="159">
        <v>42200</v>
      </c>
      <c r="U622" s="160"/>
      <c r="V622" s="158">
        <v>42200</v>
      </c>
      <c r="W622" s="161"/>
      <c r="X622" s="160">
        <v>42200</v>
      </c>
    </row>
    <row r="623" spans="1:24" ht="15" customHeight="1" x14ac:dyDescent="0.15">
      <c r="A623" s="162"/>
      <c r="B623" s="163"/>
      <c r="C623" s="164"/>
      <c r="D623" s="164"/>
      <c r="E623" s="164"/>
      <c r="F623" s="432"/>
      <c r="G623" s="632"/>
      <c r="H623" s="691"/>
      <c r="I623" s="166"/>
      <c r="J623" s="167"/>
      <c r="K623" s="168"/>
      <c r="L623" s="593"/>
      <c r="M623" s="594">
        <v>30000</v>
      </c>
      <c r="N623" s="171" t="s">
        <v>2433</v>
      </c>
      <c r="O623" s="172"/>
      <c r="P623" s="173">
        <v>10000</v>
      </c>
      <c r="Q623" s="174"/>
      <c r="R623" s="174"/>
      <c r="S623" s="174"/>
      <c r="T623" s="174"/>
      <c r="U623" s="175"/>
      <c r="V623" s="173">
        <v>82200</v>
      </c>
      <c r="W623" s="176"/>
      <c r="X623" s="175">
        <v>52200</v>
      </c>
    </row>
    <row r="624" spans="1:24" ht="15" customHeight="1" x14ac:dyDescent="0.15">
      <c r="A624" s="148">
        <v>10</v>
      </c>
      <c r="B624" s="149" t="s">
        <v>930</v>
      </c>
      <c r="C624" s="150" t="s">
        <v>997</v>
      </c>
      <c r="D624" s="150" t="s">
        <v>73</v>
      </c>
      <c r="E624" s="150">
        <v>22</v>
      </c>
      <c r="F624" s="434" t="s">
        <v>1899</v>
      </c>
      <c r="G624" s="633">
        <v>43046</v>
      </c>
      <c r="H624" s="685">
        <v>43180</v>
      </c>
      <c r="I624" s="177"/>
      <c r="J624" s="178"/>
      <c r="K624" s="155"/>
      <c r="L624" s="591">
        <v>40000</v>
      </c>
      <c r="M624" s="592">
        <v>30000</v>
      </c>
      <c r="N624" s="156">
        <v>-30000</v>
      </c>
      <c r="O624" s="157"/>
      <c r="P624" s="158">
        <v>10000</v>
      </c>
      <c r="Q624" s="159"/>
      <c r="R624" s="159">
        <v>268</v>
      </c>
      <c r="S624" s="159"/>
      <c r="T624" s="159">
        <v>53600</v>
      </c>
      <c r="U624" s="160"/>
      <c r="V624" s="158">
        <v>93600</v>
      </c>
      <c r="W624" s="161"/>
      <c r="X624" s="160">
        <v>63600</v>
      </c>
    </row>
    <row r="625" spans="1:24" ht="15" customHeight="1" x14ac:dyDescent="0.15">
      <c r="A625" s="162"/>
      <c r="B625" s="163"/>
      <c r="C625" s="164"/>
      <c r="D625" s="164"/>
      <c r="E625" s="164"/>
      <c r="F625" s="433"/>
      <c r="G625" s="632"/>
      <c r="H625" s="686"/>
      <c r="I625" s="166"/>
      <c r="J625" s="167"/>
      <c r="K625" s="168"/>
      <c r="L625" s="593"/>
      <c r="M625" s="594"/>
      <c r="N625" s="171" t="s">
        <v>2433</v>
      </c>
      <c r="O625" s="172"/>
      <c r="P625" s="173"/>
      <c r="Q625" s="174"/>
      <c r="R625" s="174"/>
      <c r="S625" s="174"/>
      <c r="T625" s="174"/>
      <c r="U625" s="175"/>
      <c r="V625" s="173"/>
      <c r="W625" s="176"/>
      <c r="X625" s="175"/>
    </row>
    <row r="626" spans="1:24" ht="15" customHeight="1" x14ac:dyDescent="0.15">
      <c r="A626" s="148">
        <v>10</v>
      </c>
      <c r="B626" s="149">
        <v>8</v>
      </c>
      <c r="C626" s="150" t="s">
        <v>931</v>
      </c>
      <c r="D626" s="150" t="s">
        <v>4</v>
      </c>
      <c r="E626" s="150"/>
      <c r="F626" s="573" t="s">
        <v>1900</v>
      </c>
      <c r="G626" s="633"/>
      <c r="H626" s="692"/>
      <c r="I626" s="177"/>
      <c r="J626" s="178"/>
      <c r="K626" s="189" t="s">
        <v>1924</v>
      </c>
      <c r="L626" s="591"/>
      <c r="M626" s="592"/>
      <c r="N626" s="156"/>
      <c r="O626" s="157"/>
      <c r="P626" s="158"/>
      <c r="Q626" s="159"/>
      <c r="R626" s="159"/>
      <c r="S626" s="159"/>
      <c r="T626" s="159"/>
      <c r="U626" s="160"/>
      <c r="V626" s="158"/>
      <c r="W626" s="161"/>
      <c r="X626" s="160"/>
    </row>
    <row r="627" spans="1:24" ht="15" customHeight="1" x14ac:dyDescent="0.15">
      <c r="A627" s="162"/>
      <c r="B627" s="163"/>
      <c r="C627" s="164"/>
      <c r="D627" s="164"/>
      <c r="E627" s="164"/>
      <c r="F627" s="432"/>
      <c r="G627" s="632"/>
      <c r="H627" s="686"/>
      <c r="I627" s="166"/>
      <c r="J627" s="167"/>
      <c r="K627" s="168"/>
      <c r="L627" s="593"/>
      <c r="M627" s="594"/>
      <c r="N627" s="181"/>
      <c r="O627" s="172"/>
      <c r="P627" s="173"/>
      <c r="Q627" s="174"/>
      <c r="R627" s="174"/>
      <c r="S627" s="174"/>
      <c r="T627" s="174"/>
      <c r="U627" s="175"/>
      <c r="V627" s="173"/>
      <c r="W627" s="176"/>
      <c r="X627" s="175"/>
    </row>
    <row r="628" spans="1:24" ht="15" customHeight="1" x14ac:dyDescent="0.15">
      <c r="A628" s="148">
        <v>10</v>
      </c>
      <c r="B628" s="149">
        <v>9</v>
      </c>
      <c r="C628" s="150" t="s">
        <v>931</v>
      </c>
      <c r="D628" s="150" t="s">
        <v>32</v>
      </c>
      <c r="E628" s="150">
        <v>37</v>
      </c>
      <c r="F628" s="454" t="s">
        <v>1901</v>
      </c>
      <c r="G628" s="633">
        <v>43053</v>
      </c>
      <c r="H628" s="685">
        <v>43038</v>
      </c>
      <c r="I628" s="177" t="s">
        <v>933</v>
      </c>
      <c r="J628" s="178" t="s">
        <v>933</v>
      </c>
      <c r="K628" s="179"/>
      <c r="L628" s="591">
        <v>20000</v>
      </c>
      <c r="M628" s="592">
        <v>10000</v>
      </c>
      <c r="N628" s="156">
        <v>-10000</v>
      </c>
      <c r="O628" s="157"/>
      <c r="P628" s="158">
        <v>10000</v>
      </c>
      <c r="Q628" s="159"/>
      <c r="R628" s="159">
        <v>40</v>
      </c>
      <c r="S628" s="159"/>
      <c r="T628" s="159">
        <v>8000</v>
      </c>
      <c r="U628" s="160"/>
      <c r="V628" s="158">
        <v>28000</v>
      </c>
      <c r="W628" s="161"/>
      <c r="X628" s="160">
        <v>18000</v>
      </c>
    </row>
    <row r="629" spans="1:24" ht="15" customHeight="1" x14ac:dyDescent="0.15">
      <c r="A629" s="162"/>
      <c r="B629" s="163"/>
      <c r="C629" s="164"/>
      <c r="D629" s="164" t="s">
        <v>1008</v>
      </c>
      <c r="E629" s="164"/>
      <c r="F629" s="456"/>
      <c r="G629" s="632"/>
      <c r="H629" s="686"/>
      <c r="I629" s="166"/>
      <c r="J629" s="167"/>
      <c r="K629" s="168"/>
      <c r="L629" s="593"/>
      <c r="M629" s="594"/>
      <c r="N629" s="171" t="s">
        <v>2433</v>
      </c>
      <c r="O629" s="172"/>
      <c r="P629" s="173"/>
      <c r="Q629" s="174"/>
      <c r="R629" s="174"/>
      <c r="S629" s="174"/>
      <c r="T629" s="174"/>
      <c r="U629" s="175"/>
      <c r="V629" s="173"/>
      <c r="W629" s="176"/>
      <c r="X629" s="175"/>
    </row>
    <row r="630" spans="1:24" ht="15" customHeight="1" x14ac:dyDescent="0.15">
      <c r="A630" s="148">
        <v>10</v>
      </c>
      <c r="B630" s="149" t="s">
        <v>1902</v>
      </c>
      <c r="C630" s="150" t="s">
        <v>1903</v>
      </c>
      <c r="D630" s="150" t="s">
        <v>32</v>
      </c>
      <c r="E630" s="150">
        <v>38</v>
      </c>
      <c r="F630" s="454" t="s">
        <v>1904</v>
      </c>
      <c r="G630" s="633">
        <v>43053</v>
      </c>
      <c r="H630" s="685">
        <v>43039</v>
      </c>
      <c r="I630" s="177" t="s">
        <v>933</v>
      </c>
      <c r="J630" s="227"/>
      <c r="K630" s="222" t="s">
        <v>2296</v>
      </c>
      <c r="L630" s="591">
        <v>60000</v>
      </c>
      <c r="M630" s="592">
        <v>50000</v>
      </c>
      <c r="N630" s="156">
        <v>-50000</v>
      </c>
      <c r="O630" s="157"/>
      <c r="P630" s="804"/>
      <c r="Q630" s="159"/>
      <c r="R630" s="159">
        <v>14</v>
      </c>
      <c r="S630" s="159"/>
      <c r="T630" s="159">
        <v>2800</v>
      </c>
      <c r="U630" s="160"/>
      <c r="V630" s="158">
        <v>52800</v>
      </c>
      <c r="W630" s="161"/>
      <c r="X630" s="160">
        <v>2800</v>
      </c>
    </row>
    <row r="631" spans="1:24" ht="15" customHeight="1" x14ac:dyDescent="0.15">
      <c r="A631" s="162"/>
      <c r="B631" s="163"/>
      <c r="C631" s="164"/>
      <c r="D631" s="164"/>
      <c r="E631" s="164"/>
      <c r="F631" s="456"/>
      <c r="G631" s="632"/>
      <c r="H631" s="686"/>
      <c r="I631" s="166"/>
      <c r="J631" s="167"/>
      <c r="K631" s="168"/>
      <c r="L631" s="593"/>
      <c r="M631" s="594"/>
      <c r="N631" s="171" t="s">
        <v>2433</v>
      </c>
      <c r="O631" s="172"/>
      <c r="P631" s="173"/>
      <c r="Q631" s="174"/>
      <c r="R631" s="174"/>
      <c r="S631" s="174"/>
      <c r="T631" s="174"/>
      <c r="U631" s="175"/>
      <c r="V631" s="173"/>
      <c r="W631" s="176"/>
      <c r="X631" s="175"/>
    </row>
    <row r="632" spans="1:24" ht="15" customHeight="1" x14ac:dyDescent="0.15">
      <c r="A632" s="148">
        <v>10</v>
      </c>
      <c r="B632" s="149">
        <v>22</v>
      </c>
      <c r="C632" s="150" t="s">
        <v>989</v>
      </c>
      <c r="D632" s="150" t="s">
        <v>32</v>
      </c>
      <c r="E632" s="150"/>
      <c r="F632" s="454" t="s">
        <v>1905</v>
      </c>
      <c r="G632" s="633">
        <v>43061</v>
      </c>
      <c r="H632" s="687">
        <v>43080</v>
      </c>
      <c r="I632" s="177" t="s">
        <v>933</v>
      </c>
      <c r="J632" s="178" t="s">
        <v>933</v>
      </c>
      <c r="K632" s="222"/>
      <c r="L632" s="597">
        <v>20000</v>
      </c>
      <c r="M632" s="598">
        <v>10000</v>
      </c>
      <c r="N632" s="183">
        <v>-10000</v>
      </c>
      <c r="O632" s="191"/>
      <c r="P632" s="196">
        <v>10000</v>
      </c>
      <c r="Q632" s="194"/>
      <c r="R632" s="194">
        <v>14</v>
      </c>
      <c r="S632" s="194"/>
      <c r="T632" s="194">
        <v>2800</v>
      </c>
      <c r="U632" s="195"/>
      <c r="V632" s="196">
        <v>22800</v>
      </c>
      <c r="W632" s="197"/>
      <c r="X632" s="195">
        <v>12800</v>
      </c>
    </row>
    <row r="633" spans="1:24" ht="15" customHeight="1" x14ac:dyDescent="0.15">
      <c r="A633" s="162"/>
      <c r="B633" s="163"/>
      <c r="C633" s="164"/>
      <c r="D633" s="164"/>
      <c r="E633" s="164"/>
      <c r="F633" s="433"/>
      <c r="G633" s="632"/>
      <c r="H633" s="686"/>
      <c r="I633" s="166"/>
      <c r="J633" s="167"/>
      <c r="K633" s="168"/>
      <c r="L633" s="593"/>
      <c r="M633" s="594"/>
      <c r="N633" s="171" t="s">
        <v>2433</v>
      </c>
      <c r="O633" s="172"/>
      <c r="P633" s="173"/>
      <c r="Q633" s="174"/>
      <c r="R633" s="174"/>
      <c r="S633" s="174"/>
      <c r="T633" s="174"/>
      <c r="U633" s="175"/>
      <c r="V633" s="173"/>
      <c r="W633" s="176"/>
      <c r="X633" s="175"/>
    </row>
    <row r="634" spans="1:24" ht="15" customHeight="1" x14ac:dyDescent="0.15">
      <c r="A634" s="225">
        <v>10</v>
      </c>
      <c r="B634" s="226" t="s">
        <v>1906</v>
      </c>
      <c r="C634" s="150" t="s">
        <v>1907</v>
      </c>
      <c r="D634" s="150" t="s">
        <v>1908</v>
      </c>
      <c r="E634" s="150"/>
      <c r="F634" s="573" t="s">
        <v>1909</v>
      </c>
      <c r="G634" s="633"/>
      <c r="H634" s="692"/>
      <c r="I634" s="137"/>
      <c r="J634" s="138"/>
      <c r="K634" s="189" t="s">
        <v>1924</v>
      </c>
      <c r="L634" s="591"/>
      <c r="M634" s="592"/>
      <c r="N634" s="156"/>
      <c r="O634" s="157"/>
      <c r="P634" s="158"/>
      <c r="Q634" s="159"/>
      <c r="R634" s="159"/>
      <c r="S634" s="159"/>
      <c r="T634" s="159"/>
      <c r="U634" s="160"/>
      <c r="V634" s="158"/>
      <c r="W634" s="161"/>
      <c r="X634" s="160"/>
    </row>
    <row r="635" spans="1:24" ht="15" customHeight="1" x14ac:dyDescent="0.15">
      <c r="A635" s="162"/>
      <c r="B635" s="163"/>
      <c r="C635" s="164"/>
      <c r="D635" s="164"/>
      <c r="E635" s="164"/>
      <c r="F635" s="433"/>
      <c r="G635" s="632"/>
      <c r="H635" s="686"/>
      <c r="I635" s="166"/>
      <c r="J635" s="167"/>
      <c r="K635" s="168"/>
      <c r="L635" s="597"/>
      <c r="M635" s="598"/>
      <c r="N635" s="181"/>
      <c r="O635" s="191"/>
      <c r="P635" s="196"/>
      <c r="Q635" s="194"/>
      <c r="R635" s="194"/>
      <c r="S635" s="194"/>
      <c r="T635" s="194"/>
      <c r="U635" s="195"/>
      <c r="V635" s="196"/>
      <c r="W635" s="197"/>
      <c r="X635" s="195"/>
    </row>
    <row r="636" spans="1:24" ht="15" customHeight="1" x14ac:dyDescent="0.15">
      <c r="A636" s="148">
        <v>11</v>
      </c>
      <c r="B636" s="149" t="s">
        <v>1911</v>
      </c>
      <c r="C636" s="150" t="s">
        <v>1910</v>
      </c>
      <c r="D636" s="150" t="s">
        <v>1912</v>
      </c>
      <c r="E636" s="150">
        <v>39</v>
      </c>
      <c r="F636" s="454" t="s">
        <v>1913</v>
      </c>
      <c r="G636" s="633">
        <v>43073</v>
      </c>
      <c r="H636" s="685">
        <v>43089</v>
      </c>
      <c r="I636" s="177"/>
      <c r="J636" s="178"/>
      <c r="K636" s="179"/>
      <c r="L636" s="591">
        <v>60000</v>
      </c>
      <c r="M636" s="592">
        <v>50000</v>
      </c>
      <c r="N636" s="156">
        <v>-50000</v>
      </c>
      <c r="O636" s="157"/>
      <c r="P636" s="158">
        <v>10000</v>
      </c>
      <c r="Q636" s="159"/>
      <c r="R636" s="159">
        <v>20</v>
      </c>
      <c r="S636" s="159"/>
      <c r="T636" s="159">
        <v>4000</v>
      </c>
      <c r="U636" s="160"/>
      <c r="V636" s="158">
        <v>64000</v>
      </c>
      <c r="W636" s="161"/>
      <c r="X636" s="160">
        <v>14000</v>
      </c>
    </row>
    <row r="637" spans="1:24" ht="15" customHeight="1" x14ac:dyDescent="0.15">
      <c r="A637" s="162"/>
      <c r="B637" s="163"/>
      <c r="C637" s="164"/>
      <c r="D637" s="164"/>
      <c r="E637" s="164"/>
      <c r="F637" s="433"/>
      <c r="G637" s="632"/>
      <c r="H637" s="686"/>
      <c r="I637" s="166"/>
      <c r="J637" s="167"/>
      <c r="K637" s="168"/>
      <c r="L637" s="593"/>
      <c r="M637" s="594"/>
      <c r="N637" s="171" t="s">
        <v>2433</v>
      </c>
      <c r="O637" s="172"/>
      <c r="P637" s="173"/>
      <c r="Q637" s="174"/>
      <c r="R637" s="174"/>
      <c r="S637" s="174"/>
      <c r="T637" s="174"/>
      <c r="U637" s="175"/>
      <c r="V637" s="173"/>
      <c r="W637" s="176"/>
      <c r="X637" s="175"/>
    </row>
    <row r="638" spans="1:24" ht="15" customHeight="1" x14ac:dyDescent="0.15">
      <c r="A638" s="148">
        <v>11</v>
      </c>
      <c r="B638" s="149" t="s">
        <v>1914</v>
      </c>
      <c r="C638" s="150" t="s">
        <v>940</v>
      </c>
      <c r="D638" s="150" t="s">
        <v>73</v>
      </c>
      <c r="E638" s="150">
        <v>24</v>
      </c>
      <c r="F638" s="434" t="s">
        <v>1915</v>
      </c>
      <c r="G638" s="633">
        <v>43084</v>
      </c>
      <c r="H638" s="685">
        <v>43180</v>
      </c>
      <c r="I638" s="177"/>
      <c r="J638" s="178"/>
      <c r="K638" s="179"/>
      <c r="L638" s="591">
        <v>60000</v>
      </c>
      <c r="M638" s="592">
        <v>50000</v>
      </c>
      <c r="N638" s="156">
        <v>-50000</v>
      </c>
      <c r="O638" s="157"/>
      <c r="P638" s="158">
        <v>10000</v>
      </c>
      <c r="Q638" s="159"/>
      <c r="R638" s="159">
        <v>234</v>
      </c>
      <c r="S638" s="159"/>
      <c r="T638" s="159">
        <v>46800</v>
      </c>
      <c r="U638" s="160"/>
      <c r="V638" s="158">
        <v>106800</v>
      </c>
      <c r="W638" s="161"/>
      <c r="X638" s="160">
        <v>56800</v>
      </c>
    </row>
    <row r="639" spans="1:24" ht="15" customHeight="1" x14ac:dyDescent="0.15">
      <c r="A639" s="162"/>
      <c r="B639" s="163"/>
      <c r="C639" s="164"/>
      <c r="D639" s="164"/>
      <c r="E639" s="164"/>
      <c r="F639" s="432" t="s">
        <v>1916</v>
      </c>
      <c r="G639" s="632"/>
      <c r="H639" s="691"/>
      <c r="I639" s="166"/>
      <c r="J639" s="167"/>
      <c r="K639" s="168"/>
      <c r="L639" s="593"/>
      <c r="M639" s="594"/>
      <c r="N639" s="171" t="s">
        <v>2433</v>
      </c>
      <c r="O639" s="172"/>
      <c r="P639" s="173"/>
      <c r="Q639" s="174"/>
      <c r="R639" s="174"/>
      <c r="S639" s="174"/>
      <c r="T639" s="174"/>
      <c r="U639" s="175"/>
      <c r="V639" s="173"/>
      <c r="W639" s="176"/>
      <c r="X639" s="175"/>
    </row>
    <row r="640" spans="1:24" ht="15" customHeight="1" x14ac:dyDescent="0.15">
      <c r="A640" s="148">
        <v>11</v>
      </c>
      <c r="B640" s="149" t="s">
        <v>983</v>
      </c>
      <c r="C640" s="150" t="s">
        <v>989</v>
      </c>
      <c r="D640" s="150" t="s">
        <v>92</v>
      </c>
      <c r="E640" s="150">
        <v>23</v>
      </c>
      <c r="F640" s="434" t="s">
        <v>1917</v>
      </c>
      <c r="G640" s="633">
        <v>43094</v>
      </c>
      <c r="H640" s="685">
        <v>43188</v>
      </c>
      <c r="I640" s="177"/>
      <c r="J640" s="178"/>
      <c r="K640" s="179"/>
      <c r="L640" s="591">
        <v>40000</v>
      </c>
      <c r="M640" s="592">
        <v>30000</v>
      </c>
      <c r="N640" s="156">
        <v>-30000</v>
      </c>
      <c r="O640" s="157"/>
      <c r="P640" s="158">
        <v>10000</v>
      </c>
      <c r="Q640" s="159"/>
      <c r="R640" s="159">
        <v>384</v>
      </c>
      <c r="S640" s="159"/>
      <c r="T640" s="159">
        <v>76800</v>
      </c>
      <c r="U640" s="160"/>
      <c r="V640" s="158">
        <v>116800</v>
      </c>
      <c r="W640" s="161"/>
      <c r="X640" s="160">
        <v>86800</v>
      </c>
    </row>
    <row r="641" spans="1:24" ht="15" customHeight="1" x14ac:dyDescent="0.15">
      <c r="A641" s="162"/>
      <c r="B641" s="163"/>
      <c r="C641" s="164"/>
      <c r="D641" s="164"/>
      <c r="E641" s="164"/>
      <c r="F641" s="433"/>
      <c r="G641" s="632"/>
      <c r="H641" s="686"/>
      <c r="I641" s="166"/>
      <c r="J641" s="167"/>
      <c r="K641" s="168"/>
      <c r="L641" s="593"/>
      <c r="M641" s="594"/>
      <c r="N641" s="181" t="s">
        <v>2708</v>
      </c>
      <c r="O641" s="172"/>
      <c r="P641" s="173"/>
      <c r="Q641" s="174"/>
      <c r="R641" s="174"/>
      <c r="S641" s="174"/>
      <c r="T641" s="174"/>
      <c r="U641" s="175"/>
      <c r="V641" s="173"/>
      <c r="W641" s="176"/>
      <c r="X641" s="175"/>
    </row>
    <row r="642" spans="1:24" ht="15" customHeight="1" x14ac:dyDescent="0.15">
      <c r="A642" s="148">
        <v>12</v>
      </c>
      <c r="B642" s="149" t="s">
        <v>1918</v>
      </c>
      <c r="C642" s="150" t="s">
        <v>931</v>
      </c>
      <c r="D642" s="150" t="s">
        <v>28</v>
      </c>
      <c r="E642" s="150">
        <v>52</v>
      </c>
      <c r="F642" s="572" t="s">
        <v>1919</v>
      </c>
      <c r="G642" s="633">
        <v>43099</v>
      </c>
      <c r="H642" s="685">
        <v>43073</v>
      </c>
      <c r="I642" s="177" t="s">
        <v>933</v>
      </c>
      <c r="J642" s="178" t="s">
        <v>933</v>
      </c>
      <c r="K642" s="155"/>
      <c r="L642" s="591">
        <v>20000</v>
      </c>
      <c r="M642" s="592">
        <v>10000</v>
      </c>
      <c r="N642" s="156">
        <v>-10000</v>
      </c>
      <c r="O642" s="157"/>
      <c r="P642" s="158">
        <v>10000</v>
      </c>
      <c r="Q642" s="159"/>
      <c r="R642" s="159">
        <v>26</v>
      </c>
      <c r="S642" s="159"/>
      <c r="T642" s="159">
        <v>5200</v>
      </c>
      <c r="U642" s="160"/>
      <c r="V642" s="158">
        <v>25200</v>
      </c>
      <c r="W642" s="161"/>
      <c r="X642" s="160">
        <v>15200</v>
      </c>
    </row>
    <row r="643" spans="1:24" ht="15" customHeight="1" x14ac:dyDescent="0.15">
      <c r="A643" s="162"/>
      <c r="B643" s="163"/>
      <c r="C643" s="164"/>
      <c r="D643" s="164"/>
      <c r="E643" s="164"/>
      <c r="F643" s="433"/>
      <c r="G643" s="632"/>
      <c r="H643" s="686"/>
      <c r="I643" s="166"/>
      <c r="J643" s="167"/>
      <c r="K643" s="168"/>
      <c r="L643" s="593"/>
      <c r="M643" s="594"/>
      <c r="N643" s="171" t="s">
        <v>2433</v>
      </c>
      <c r="O643" s="172"/>
      <c r="P643" s="173"/>
      <c r="Q643" s="174"/>
      <c r="R643" s="174"/>
      <c r="S643" s="174"/>
      <c r="T643" s="174"/>
      <c r="U643" s="175"/>
      <c r="V643" s="173"/>
      <c r="W643" s="176"/>
      <c r="X643" s="175"/>
    </row>
    <row r="644" spans="1:24" ht="15" customHeight="1" x14ac:dyDescent="0.15">
      <c r="A644" s="192">
        <v>12</v>
      </c>
      <c r="B644" s="212" t="s">
        <v>1144</v>
      </c>
      <c r="C644" s="213" t="s">
        <v>989</v>
      </c>
      <c r="D644" s="150" t="s">
        <v>32</v>
      </c>
      <c r="E644" s="213">
        <v>40</v>
      </c>
      <c r="F644" s="455" t="s">
        <v>2278</v>
      </c>
      <c r="G644" s="634">
        <v>43099</v>
      </c>
      <c r="H644" s="687">
        <v>43475</v>
      </c>
      <c r="I644" s="177"/>
      <c r="J644" s="178"/>
      <c r="K644" s="814"/>
      <c r="L644" s="597">
        <v>20000</v>
      </c>
      <c r="M644" s="822">
        <v>10000</v>
      </c>
      <c r="N644" s="183">
        <v>-10000</v>
      </c>
      <c r="O644" s="191"/>
      <c r="P644" s="823">
        <v>10000</v>
      </c>
      <c r="Q644" s="194"/>
      <c r="R644" s="194">
        <v>14</v>
      </c>
      <c r="S644" s="194"/>
      <c r="T644" s="824">
        <v>2800</v>
      </c>
      <c r="U644" s="195"/>
      <c r="V644" s="196"/>
      <c r="W644" s="197"/>
      <c r="X644" s="195"/>
    </row>
    <row r="645" spans="1:24" ht="15" customHeight="1" x14ac:dyDescent="0.15">
      <c r="A645" s="192"/>
      <c r="B645" s="212"/>
      <c r="C645" s="213"/>
      <c r="D645" s="213"/>
      <c r="E645" s="213"/>
      <c r="F645" s="439"/>
      <c r="G645" s="634"/>
      <c r="H645" s="687"/>
      <c r="I645" s="166"/>
      <c r="J645" s="167"/>
      <c r="K645" s="168"/>
      <c r="L645" s="597"/>
      <c r="M645" s="598"/>
      <c r="N645" s="181" t="s">
        <v>2809</v>
      </c>
      <c r="O645" s="191"/>
      <c r="P645" s="196"/>
      <c r="Q645" s="194"/>
      <c r="R645" s="194"/>
      <c r="S645" s="174"/>
      <c r="T645" s="174"/>
      <c r="U645" s="195"/>
      <c r="V645" s="196"/>
      <c r="W645" s="197"/>
      <c r="X645" s="195"/>
    </row>
    <row r="646" spans="1:24" ht="15" customHeight="1" x14ac:dyDescent="0.15">
      <c r="A646" s="148"/>
      <c r="B646" s="149"/>
      <c r="C646" s="150"/>
      <c r="D646" s="150"/>
      <c r="E646" s="150"/>
      <c r="F646" s="438"/>
      <c r="G646" s="633"/>
      <c r="H646" s="685"/>
      <c r="I646" s="177"/>
      <c r="J646" s="227"/>
      <c r="K646" s="222"/>
      <c r="L646" s="591"/>
      <c r="M646" s="592"/>
      <c r="N646" s="156"/>
      <c r="O646" s="157"/>
      <c r="P646" s="158"/>
      <c r="Q646" s="159"/>
      <c r="R646" s="159"/>
      <c r="S646" s="159"/>
      <c r="T646" s="159"/>
      <c r="U646" s="160"/>
      <c r="V646" s="158"/>
      <c r="W646" s="161"/>
      <c r="X646" s="160"/>
    </row>
    <row r="647" spans="1:24" ht="15" customHeight="1" x14ac:dyDescent="0.15">
      <c r="A647" s="162"/>
      <c r="B647" s="163"/>
      <c r="C647" s="164"/>
      <c r="D647" s="164"/>
      <c r="E647" s="164"/>
      <c r="F647" s="433"/>
      <c r="G647" s="632"/>
      <c r="H647" s="686"/>
      <c r="I647" s="166"/>
      <c r="J647" s="167"/>
      <c r="K647" s="168"/>
      <c r="L647" s="593"/>
      <c r="M647" s="594"/>
      <c r="N647" s="181"/>
      <c r="O647" s="172"/>
      <c r="P647" s="173"/>
      <c r="Q647" s="174"/>
      <c r="R647" s="174"/>
      <c r="S647" s="174"/>
      <c r="T647" s="174"/>
      <c r="U647" s="175"/>
      <c r="V647" s="173"/>
      <c r="W647" s="176"/>
      <c r="X647" s="175"/>
    </row>
    <row r="648" spans="1:24" ht="15" customHeight="1" x14ac:dyDescent="0.15">
      <c r="A648" s="148"/>
      <c r="B648" s="149"/>
      <c r="C648" s="150"/>
      <c r="D648" s="150"/>
      <c r="E648" s="150"/>
      <c r="F648" s="438"/>
      <c r="G648" s="633"/>
      <c r="H648" s="685"/>
      <c r="I648" s="177"/>
      <c r="J648" s="227"/>
      <c r="K648" s="219"/>
      <c r="L648" s="591"/>
      <c r="M648" s="592"/>
      <c r="N648" s="156"/>
      <c r="O648" s="157"/>
      <c r="P648" s="158"/>
      <c r="Q648" s="159"/>
      <c r="R648" s="159"/>
      <c r="S648" s="159"/>
      <c r="T648" s="159"/>
      <c r="U648" s="160"/>
      <c r="V648" s="158"/>
      <c r="W648" s="161"/>
      <c r="X648" s="160"/>
    </row>
    <row r="649" spans="1:24" ht="15" customHeight="1" x14ac:dyDescent="0.15">
      <c r="A649" s="162"/>
      <c r="B649" s="163"/>
      <c r="C649" s="164"/>
      <c r="D649" s="164"/>
      <c r="E649" s="164"/>
      <c r="F649" s="433"/>
      <c r="G649" s="632"/>
      <c r="H649" s="686"/>
      <c r="I649" s="166"/>
      <c r="J649" s="167"/>
      <c r="K649" s="224"/>
      <c r="L649" s="593"/>
      <c r="M649" s="594"/>
      <c r="N649" s="181"/>
      <c r="O649" s="172"/>
      <c r="P649" s="173"/>
      <c r="Q649" s="174"/>
      <c r="R649" s="174"/>
      <c r="S649" s="174"/>
      <c r="T649" s="174"/>
      <c r="U649" s="175"/>
      <c r="V649" s="173"/>
      <c r="W649" s="176"/>
      <c r="X649" s="175"/>
    </row>
    <row r="650" spans="1:24" ht="15" customHeight="1" x14ac:dyDescent="0.15">
      <c r="A650" s="148"/>
      <c r="B650" s="149"/>
      <c r="C650" s="150"/>
      <c r="D650" s="150" t="s">
        <v>32</v>
      </c>
      <c r="E650" s="150">
        <v>71</v>
      </c>
      <c r="F650" s="454" t="s">
        <v>1920</v>
      </c>
      <c r="G650" s="633"/>
      <c r="H650" s="685">
        <v>43084</v>
      </c>
      <c r="I650" s="177"/>
      <c r="J650" s="178"/>
      <c r="K650" s="460" t="s">
        <v>1135</v>
      </c>
      <c r="L650" s="591">
        <v>10000</v>
      </c>
      <c r="M650" s="592">
        <v>10000</v>
      </c>
      <c r="N650" s="183">
        <v>-10000</v>
      </c>
      <c r="O650" s="157"/>
      <c r="P650" s="158"/>
      <c r="Q650" s="159"/>
      <c r="R650" s="159"/>
      <c r="S650" s="159"/>
      <c r="T650" s="159"/>
      <c r="U650" s="160"/>
      <c r="V650" s="158"/>
      <c r="W650" s="161"/>
      <c r="X650" s="160"/>
    </row>
    <row r="651" spans="1:24" ht="15" customHeight="1" x14ac:dyDescent="0.15">
      <c r="A651" s="162"/>
      <c r="B651" s="163"/>
      <c r="C651" s="164"/>
      <c r="D651" s="164"/>
      <c r="E651" s="164"/>
      <c r="F651" s="461">
        <v>10000</v>
      </c>
      <c r="G651" s="632"/>
      <c r="H651" s="686"/>
      <c r="I651" s="463"/>
      <c r="J651" s="464"/>
      <c r="K651" s="465" t="s">
        <v>1136</v>
      </c>
      <c r="L651" s="593"/>
      <c r="M651" s="594"/>
      <c r="N651" s="171" t="s">
        <v>2433</v>
      </c>
      <c r="O651" s="172"/>
      <c r="P651" s="228"/>
      <c r="Q651" s="170"/>
      <c r="R651" s="174"/>
      <c r="S651" s="174"/>
      <c r="T651" s="174"/>
      <c r="U651" s="175"/>
      <c r="V651" s="173"/>
      <c r="W651" s="176"/>
      <c r="X651" s="175"/>
    </row>
    <row r="652" spans="1:24" ht="15" customHeight="1" x14ac:dyDescent="0.15">
      <c r="A652" s="148"/>
      <c r="B652" s="149"/>
      <c r="C652" s="150"/>
      <c r="D652" s="150" t="s">
        <v>32</v>
      </c>
      <c r="E652" s="150">
        <v>72</v>
      </c>
      <c r="F652" s="454" t="s">
        <v>1921</v>
      </c>
      <c r="G652" s="636"/>
      <c r="H652" s="692">
        <v>43031</v>
      </c>
      <c r="I652" s="177"/>
      <c r="J652" s="178"/>
      <c r="K652" s="460" t="s">
        <v>2295</v>
      </c>
      <c r="L652" s="591">
        <v>30000</v>
      </c>
      <c r="M652" s="592">
        <v>30000</v>
      </c>
      <c r="N652" s="156">
        <v>-30000</v>
      </c>
      <c r="O652" s="157"/>
      <c r="P652" s="158">
        <v>10000</v>
      </c>
      <c r="Q652" s="159"/>
      <c r="R652" s="159">
        <v>64</v>
      </c>
      <c r="S652" s="159"/>
      <c r="T652" s="159">
        <v>12800</v>
      </c>
      <c r="U652" s="160"/>
      <c r="V652" s="158">
        <v>52800</v>
      </c>
      <c r="W652" s="161"/>
      <c r="X652" s="160">
        <v>22800</v>
      </c>
    </row>
    <row r="653" spans="1:24" ht="15" customHeight="1" thickBot="1" x14ac:dyDescent="0.2">
      <c r="A653" s="230"/>
      <c r="B653" s="231"/>
      <c r="C653" s="232"/>
      <c r="D653" s="232"/>
      <c r="E653" s="232"/>
      <c r="F653" s="466">
        <v>30000</v>
      </c>
      <c r="G653" s="637"/>
      <c r="H653" s="693"/>
      <c r="I653" s="468"/>
      <c r="J653" s="469"/>
      <c r="K653" s="470"/>
      <c r="L653" s="601"/>
      <c r="M653" s="602"/>
      <c r="N653" s="171" t="s">
        <v>2433</v>
      </c>
      <c r="O653" s="238"/>
      <c r="P653" s="239"/>
      <c r="Q653" s="240"/>
      <c r="R653" s="240"/>
      <c r="S653" s="240"/>
      <c r="T653" s="240"/>
      <c r="U653" s="241"/>
      <c r="V653" s="239"/>
      <c r="W653" s="242"/>
      <c r="X653" s="241"/>
    </row>
    <row r="654" spans="1:24" ht="15" customHeight="1" thickTop="1" thickBot="1" x14ac:dyDescent="0.2">
      <c r="A654" s="1414" t="s">
        <v>1865</v>
      </c>
      <c r="B654" s="1415"/>
      <c r="C654" s="1390" t="s">
        <v>899</v>
      </c>
      <c r="D654" s="1393" t="s">
        <v>900</v>
      </c>
      <c r="E654" s="809"/>
      <c r="F654" s="1396" t="s">
        <v>901</v>
      </c>
      <c r="G654" s="1399" t="s">
        <v>902</v>
      </c>
      <c r="H654" s="1402" t="s">
        <v>903</v>
      </c>
      <c r="I654" s="580"/>
      <c r="J654" s="581"/>
      <c r="K654" s="1405" t="s">
        <v>904</v>
      </c>
      <c r="L654" s="1412" t="s">
        <v>1623</v>
      </c>
      <c r="M654" s="588" t="s">
        <v>906</v>
      </c>
      <c r="N654" s="134">
        <f>M656+N656</f>
        <v>0</v>
      </c>
      <c r="O654" s="1410" t="s">
        <v>907</v>
      </c>
      <c r="P654" s="1370" t="s">
        <v>908</v>
      </c>
      <c r="Q654" s="1372" t="s">
        <v>909</v>
      </c>
      <c r="R654" s="1374" t="s">
        <v>910</v>
      </c>
      <c r="S654" s="136" t="s">
        <v>910</v>
      </c>
      <c r="T654" s="1374" t="s">
        <v>911</v>
      </c>
      <c r="U654" s="1376" t="s">
        <v>912</v>
      </c>
      <c r="V654" s="1378" t="s">
        <v>913</v>
      </c>
      <c r="W654" s="1380" t="s">
        <v>914</v>
      </c>
      <c r="X654" s="1382" t="s">
        <v>915</v>
      </c>
    </row>
    <row r="655" spans="1:24" ht="15" customHeight="1" x14ac:dyDescent="0.15">
      <c r="A655" s="1384" t="s">
        <v>916</v>
      </c>
      <c r="B655" s="1386" t="s">
        <v>917</v>
      </c>
      <c r="C655" s="1391"/>
      <c r="D655" s="1394"/>
      <c r="E655" s="810"/>
      <c r="F655" s="1397"/>
      <c r="G655" s="1400"/>
      <c r="H655" s="1403"/>
      <c r="I655" s="582" t="s">
        <v>918</v>
      </c>
      <c r="J655" s="583" t="s">
        <v>919</v>
      </c>
      <c r="K655" s="1406"/>
      <c r="L655" s="1413"/>
      <c r="M655" s="589" t="s">
        <v>920</v>
      </c>
      <c r="N655" s="141" t="s">
        <v>921</v>
      </c>
      <c r="O655" s="1411"/>
      <c r="P655" s="1371"/>
      <c r="Q655" s="1373"/>
      <c r="R655" s="1375"/>
      <c r="S655" s="140" t="s">
        <v>922</v>
      </c>
      <c r="T655" s="1375"/>
      <c r="U655" s="1377"/>
      <c r="V655" s="1379"/>
      <c r="W655" s="1381"/>
      <c r="X655" s="1383"/>
    </row>
    <row r="656" spans="1:24" ht="15" customHeight="1" thickBot="1" x14ac:dyDescent="0.2">
      <c r="A656" s="1385"/>
      <c r="B656" s="1387"/>
      <c r="C656" s="1392"/>
      <c r="D656" s="1395"/>
      <c r="E656" s="811"/>
      <c r="F656" s="1398"/>
      <c r="G656" s="1401"/>
      <c r="H656" s="1404"/>
      <c r="I656" s="584" t="s">
        <v>923</v>
      </c>
      <c r="J656" s="585" t="s">
        <v>924</v>
      </c>
      <c r="K656" s="1407"/>
      <c r="L656" s="590">
        <f t="shared" ref="L656:X656" si="9">SUM(L657:L731)</f>
        <v>1160000</v>
      </c>
      <c r="M656" s="590">
        <f t="shared" si="9"/>
        <v>880000</v>
      </c>
      <c r="N656" s="590">
        <f t="shared" si="9"/>
        <v>-880000</v>
      </c>
      <c r="O656" s="628">
        <f t="shared" si="9"/>
        <v>0</v>
      </c>
      <c r="P656" s="590">
        <f t="shared" si="9"/>
        <v>280000</v>
      </c>
      <c r="Q656" s="590">
        <f t="shared" si="9"/>
        <v>0</v>
      </c>
      <c r="R656" s="590">
        <f t="shared" si="9"/>
        <v>3899</v>
      </c>
      <c r="S656" s="590">
        <f t="shared" si="9"/>
        <v>3691</v>
      </c>
      <c r="T656" s="590">
        <f t="shared" si="9"/>
        <v>779800</v>
      </c>
      <c r="U656" s="628">
        <f t="shared" si="9"/>
        <v>0</v>
      </c>
      <c r="V656" s="590">
        <f t="shared" si="9"/>
        <v>1839800</v>
      </c>
      <c r="W656" s="590">
        <f t="shared" si="9"/>
        <v>0</v>
      </c>
      <c r="X656" s="628">
        <f t="shared" si="9"/>
        <v>1029800</v>
      </c>
    </row>
    <row r="657" spans="1:24" ht="15" customHeight="1" x14ac:dyDescent="0.15">
      <c r="A657" s="148">
        <v>1</v>
      </c>
      <c r="B657" s="149" t="s">
        <v>962</v>
      </c>
      <c r="C657" s="150" t="s">
        <v>926</v>
      </c>
      <c r="D657" s="150" t="s">
        <v>73</v>
      </c>
      <c r="E657" s="213"/>
      <c r="F657" s="431" t="s">
        <v>1567</v>
      </c>
      <c r="G657" s="631" t="s">
        <v>1703</v>
      </c>
      <c r="H657" s="152">
        <v>42730</v>
      </c>
      <c r="I657" s="153"/>
      <c r="J657" s="154"/>
      <c r="K657" s="155"/>
      <c r="L657" s="591">
        <v>40000</v>
      </c>
      <c r="M657" s="592">
        <v>30000</v>
      </c>
      <c r="N657" s="156">
        <v>-30000</v>
      </c>
      <c r="O657" s="157"/>
      <c r="P657" s="158">
        <v>10000</v>
      </c>
      <c r="Q657" s="159"/>
      <c r="R657" s="159">
        <v>252</v>
      </c>
      <c r="S657" s="159">
        <v>251</v>
      </c>
      <c r="T657" s="159">
        <v>50400</v>
      </c>
      <c r="U657" s="160"/>
      <c r="V657" s="158">
        <v>90400</v>
      </c>
      <c r="W657" s="161"/>
      <c r="X657" s="160">
        <v>60400</v>
      </c>
    </row>
    <row r="658" spans="1:24" ht="15" customHeight="1" x14ac:dyDescent="0.15">
      <c r="A658" s="162"/>
      <c r="B658" s="163"/>
      <c r="C658" s="164"/>
      <c r="D658" s="164"/>
      <c r="E658" s="164"/>
      <c r="F658" s="432" t="s">
        <v>1568</v>
      </c>
      <c r="G658" s="632"/>
      <c r="H658" s="165"/>
      <c r="I658" s="166"/>
      <c r="J658" s="167"/>
      <c r="K658" s="168"/>
      <c r="L658" s="593"/>
      <c r="M658" s="594"/>
      <c r="N658" s="171" t="s">
        <v>1860</v>
      </c>
      <c r="O658" s="172"/>
      <c r="P658" s="173"/>
      <c r="Q658" s="174"/>
      <c r="R658" s="174"/>
      <c r="S658" s="174"/>
      <c r="T658" s="174"/>
      <c r="U658" s="175"/>
      <c r="V658" s="173"/>
      <c r="W658" s="176"/>
      <c r="X658" s="175"/>
    </row>
    <row r="659" spans="1:24" ht="15" customHeight="1" x14ac:dyDescent="0.15">
      <c r="A659" s="148">
        <v>2</v>
      </c>
      <c r="B659" s="149" t="s">
        <v>970</v>
      </c>
      <c r="C659" s="150" t="s">
        <v>931</v>
      </c>
      <c r="D659" s="150" t="s">
        <v>32</v>
      </c>
      <c r="E659" s="150"/>
      <c r="F659" s="454" t="s">
        <v>1569</v>
      </c>
      <c r="G659" s="633">
        <v>42442</v>
      </c>
      <c r="H659" s="152">
        <v>42485</v>
      </c>
      <c r="I659" s="177"/>
      <c r="J659" s="178"/>
      <c r="K659" s="179"/>
      <c r="L659" s="591">
        <v>40000</v>
      </c>
      <c r="M659" s="592">
        <v>30000</v>
      </c>
      <c r="N659" s="156">
        <v>-30000</v>
      </c>
      <c r="O659" s="157"/>
      <c r="P659" s="158">
        <v>10000</v>
      </c>
      <c r="Q659" s="159"/>
      <c r="R659" s="159">
        <v>56</v>
      </c>
      <c r="S659" s="159">
        <v>56</v>
      </c>
      <c r="T659" s="159">
        <v>11200</v>
      </c>
      <c r="U659" s="160"/>
      <c r="V659" s="158">
        <v>51200</v>
      </c>
      <c r="W659" s="161"/>
      <c r="X659" s="160">
        <v>21200</v>
      </c>
    </row>
    <row r="660" spans="1:24" ht="15" customHeight="1" x14ac:dyDescent="0.15">
      <c r="A660" s="162"/>
      <c r="B660" s="163"/>
      <c r="C660" s="164"/>
      <c r="D660" s="164"/>
      <c r="E660" s="164"/>
      <c r="F660" s="433"/>
      <c r="G660" s="632"/>
      <c r="H660" s="165"/>
      <c r="I660" s="166"/>
      <c r="J660" s="167"/>
      <c r="K660" s="180" t="s">
        <v>1574</v>
      </c>
      <c r="L660" s="595"/>
      <c r="M660" s="594"/>
      <c r="N660" s="181" t="s">
        <v>1860</v>
      </c>
      <c r="O660" s="172"/>
      <c r="P660" s="173"/>
      <c r="Q660" s="174"/>
      <c r="R660" s="174"/>
      <c r="S660" s="174"/>
      <c r="T660" s="174"/>
      <c r="U660" s="175"/>
      <c r="V660" s="173"/>
      <c r="W660" s="176"/>
      <c r="X660" s="175"/>
    </row>
    <row r="661" spans="1:24" ht="15" customHeight="1" x14ac:dyDescent="0.15">
      <c r="A661" s="148">
        <v>2</v>
      </c>
      <c r="B661" s="149">
        <v>8</v>
      </c>
      <c r="C661" s="150" t="s">
        <v>1041</v>
      </c>
      <c r="D661" s="150" t="s">
        <v>935</v>
      </c>
      <c r="E661" s="150"/>
      <c r="F661" s="434" t="s">
        <v>1570</v>
      </c>
      <c r="G661" s="633">
        <v>42437</v>
      </c>
      <c r="H661" s="152">
        <v>42419</v>
      </c>
      <c r="I661" s="177" t="s">
        <v>933</v>
      </c>
      <c r="J661" s="178" t="s">
        <v>933</v>
      </c>
      <c r="K661" s="182" t="s">
        <v>937</v>
      </c>
      <c r="L661" s="591">
        <v>20000</v>
      </c>
      <c r="M661" s="592">
        <v>10000</v>
      </c>
      <c r="N661" s="183">
        <v>-10000</v>
      </c>
      <c r="O661" s="157"/>
      <c r="P661" s="158">
        <v>10000</v>
      </c>
      <c r="Q661" s="159"/>
      <c r="R661" s="159">
        <v>241</v>
      </c>
      <c r="S661" s="159">
        <v>234</v>
      </c>
      <c r="T661" s="159">
        <v>48200</v>
      </c>
      <c r="U661" s="160"/>
      <c r="V661" s="158">
        <v>68200</v>
      </c>
      <c r="W661" s="161"/>
      <c r="X661" s="160">
        <v>58200</v>
      </c>
    </row>
    <row r="662" spans="1:24" ht="15" customHeight="1" x14ac:dyDescent="0.15">
      <c r="A662" s="162"/>
      <c r="B662" s="163"/>
      <c r="C662" s="164"/>
      <c r="D662" s="164" t="s">
        <v>938</v>
      </c>
      <c r="E662" s="164"/>
      <c r="F662" s="433"/>
      <c r="G662" s="632"/>
      <c r="H662" s="165"/>
      <c r="I662" s="166"/>
      <c r="J662" s="167"/>
      <c r="K662" s="168"/>
      <c r="L662" s="593"/>
      <c r="M662" s="594"/>
      <c r="N662" s="181" t="s">
        <v>1860</v>
      </c>
      <c r="O662" s="172"/>
      <c r="P662" s="173"/>
      <c r="Q662" s="174"/>
      <c r="R662" s="174"/>
      <c r="S662" s="174"/>
      <c r="T662" s="174"/>
      <c r="U662" s="175"/>
      <c r="V662" s="173"/>
      <c r="W662" s="176"/>
      <c r="X662" s="175"/>
    </row>
    <row r="663" spans="1:24" ht="15" customHeight="1" x14ac:dyDescent="0.15">
      <c r="A663" s="148">
        <v>3</v>
      </c>
      <c r="B663" s="149" t="s">
        <v>992</v>
      </c>
      <c r="C663" s="150" t="s">
        <v>926</v>
      </c>
      <c r="D663" s="150" t="s">
        <v>73</v>
      </c>
      <c r="E663" s="150"/>
      <c r="F663" s="434" t="s">
        <v>1571</v>
      </c>
      <c r="G663" s="633">
        <v>42479</v>
      </c>
      <c r="H663" s="152">
        <v>42730</v>
      </c>
      <c r="I663" s="177"/>
      <c r="J663" s="178"/>
      <c r="K663" s="139"/>
      <c r="L663" s="591">
        <v>20000</v>
      </c>
      <c r="M663" s="592">
        <v>10000</v>
      </c>
      <c r="N663" s="183">
        <v>-10000</v>
      </c>
      <c r="O663" s="157"/>
      <c r="P663" s="184">
        <v>10000</v>
      </c>
      <c r="Q663" s="136"/>
      <c r="R663" s="159">
        <v>160</v>
      </c>
      <c r="S663" s="159">
        <v>96</v>
      </c>
      <c r="T663" s="159">
        <v>32000</v>
      </c>
      <c r="U663" s="160"/>
      <c r="V663" s="158">
        <v>52000</v>
      </c>
      <c r="W663" s="161"/>
      <c r="X663" s="160">
        <v>42000</v>
      </c>
    </row>
    <row r="664" spans="1:24" ht="15" customHeight="1" x14ac:dyDescent="0.15">
      <c r="A664" s="162"/>
      <c r="B664" s="163"/>
      <c r="C664" s="164"/>
      <c r="D664" s="164"/>
      <c r="E664" s="164"/>
      <c r="F664" s="432" t="s">
        <v>1572</v>
      </c>
      <c r="G664" s="634"/>
      <c r="H664" s="185"/>
      <c r="I664" s="166"/>
      <c r="J664" s="167"/>
      <c r="K664" s="168"/>
      <c r="L664" s="593"/>
      <c r="M664" s="596"/>
      <c r="N664" s="181" t="s">
        <v>1860</v>
      </c>
      <c r="O664" s="172"/>
      <c r="P664" s="173"/>
      <c r="Q664" s="174"/>
      <c r="R664" s="174"/>
      <c r="S664" s="174"/>
      <c r="T664" s="174"/>
      <c r="U664" s="175"/>
      <c r="V664" s="173"/>
      <c r="W664" s="176"/>
      <c r="X664" s="175"/>
    </row>
    <row r="665" spans="1:24" ht="15" customHeight="1" x14ac:dyDescent="0.15">
      <c r="A665" s="186">
        <v>3</v>
      </c>
      <c r="B665" s="187">
        <v>20</v>
      </c>
      <c r="C665" s="213" t="s">
        <v>931</v>
      </c>
      <c r="D665" s="213" t="s">
        <v>4</v>
      </c>
      <c r="E665" s="213"/>
      <c r="F665" s="573" t="s">
        <v>1573</v>
      </c>
      <c r="G665" s="633"/>
      <c r="H665" s="152"/>
      <c r="I665" s="188"/>
      <c r="J665" s="138"/>
      <c r="K665" s="189" t="s">
        <v>946</v>
      </c>
      <c r="L665" s="597"/>
      <c r="M665" s="598"/>
      <c r="N665" s="183"/>
      <c r="O665" s="191"/>
      <c r="P665" s="192"/>
      <c r="Q665" s="193"/>
      <c r="R665" s="194"/>
      <c r="S665" s="194"/>
      <c r="T665" s="194"/>
      <c r="U665" s="195"/>
      <c r="V665" s="196"/>
      <c r="W665" s="197"/>
      <c r="X665" s="195"/>
    </row>
    <row r="666" spans="1:24" ht="15" customHeight="1" thickBot="1" x14ac:dyDescent="0.2">
      <c r="A666" s="198"/>
      <c r="B666" s="199"/>
      <c r="C666" s="200"/>
      <c r="D666" s="200"/>
      <c r="E666" s="200"/>
      <c r="F666" s="436"/>
      <c r="G666" s="635"/>
      <c r="H666" s="201"/>
      <c r="I666" s="202"/>
      <c r="J666" s="203"/>
      <c r="K666" s="204"/>
      <c r="L666" s="599"/>
      <c r="M666" s="600"/>
      <c r="N666" s="205"/>
      <c r="O666" s="206"/>
      <c r="P666" s="207"/>
      <c r="Q666" s="208"/>
      <c r="R666" s="208"/>
      <c r="S666" s="208"/>
      <c r="T666" s="208"/>
      <c r="U666" s="209"/>
      <c r="V666" s="207"/>
      <c r="W666" s="210"/>
      <c r="X666" s="209"/>
    </row>
    <row r="667" spans="1:24" ht="15" customHeight="1" x14ac:dyDescent="0.15">
      <c r="A667" s="186">
        <v>4</v>
      </c>
      <c r="B667" s="187">
        <v>12</v>
      </c>
      <c r="C667" s="213" t="s">
        <v>931</v>
      </c>
      <c r="D667" s="213" t="s">
        <v>4</v>
      </c>
      <c r="E667" s="213"/>
      <c r="F667" s="574" t="s">
        <v>1575</v>
      </c>
      <c r="G667" s="634"/>
      <c r="H667" s="211"/>
      <c r="I667" s="153"/>
      <c r="J667" s="154"/>
      <c r="K667" s="189" t="s">
        <v>946</v>
      </c>
      <c r="L667" s="597"/>
      <c r="M667" s="598"/>
      <c r="N667" s="183"/>
      <c r="O667" s="191"/>
      <c r="P667" s="196"/>
      <c r="Q667" s="194"/>
      <c r="R667" s="194"/>
      <c r="S667" s="194"/>
      <c r="T667" s="194"/>
      <c r="U667" s="195"/>
      <c r="V667" s="196"/>
      <c r="W667" s="197"/>
      <c r="X667" s="195"/>
    </row>
    <row r="668" spans="1:24" ht="15" customHeight="1" x14ac:dyDescent="0.15">
      <c r="A668" s="162"/>
      <c r="B668" s="163"/>
      <c r="C668" s="164"/>
      <c r="D668" s="164"/>
      <c r="E668" s="164"/>
      <c r="F668" s="433"/>
      <c r="G668" s="632"/>
      <c r="H668" s="165"/>
      <c r="I668" s="166"/>
      <c r="J668" s="167"/>
      <c r="K668" s="168"/>
      <c r="L668" s="593"/>
      <c r="M668" s="594"/>
      <c r="N668" s="181"/>
      <c r="O668" s="172"/>
      <c r="P668" s="173"/>
      <c r="Q668" s="174"/>
      <c r="R668" s="174"/>
      <c r="S668" s="174"/>
      <c r="T668" s="174"/>
      <c r="U668" s="175"/>
      <c r="V668" s="173"/>
      <c r="W668" s="176"/>
      <c r="X668" s="175"/>
    </row>
    <row r="669" spans="1:24" ht="15" customHeight="1" x14ac:dyDescent="0.15">
      <c r="A669" s="192">
        <v>4</v>
      </c>
      <c r="B669" s="212" t="s">
        <v>958</v>
      </c>
      <c r="C669" s="213" t="s">
        <v>949</v>
      </c>
      <c r="D669" s="150" t="s">
        <v>73</v>
      </c>
      <c r="E669" s="213"/>
      <c r="F669" s="431" t="s">
        <v>1576</v>
      </c>
      <c r="G669" s="634">
        <v>42513</v>
      </c>
      <c r="H669" s="211">
        <v>42730</v>
      </c>
      <c r="I669" s="137"/>
      <c r="J669" s="138"/>
      <c r="K669" s="179"/>
      <c r="L669" s="597">
        <v>20000</v>
      </c>
      <c r="M669" s="598">
        <v>10000</v>
      </c>
      <c r="N669" s="183">
        <v>-10000</v>
      </c>
      <c r="O669" s="191"/>
      <c r="P669" s="196">
        <v>10000</v>
      </c>
      <c r="Q669" s="194"/>
      <c r="R669" s="194">
        <v>202</v>
      </c>
      <c r="S669" s="194">
        <v>181</v>
      </c>
      <c r="T669" s="194">
        <v>40400</v>
      </c>
      <c r="U669" s="195"/>
      <c r="V669" s="196">
        <v>60400</v>
      </c>
      <c r="W669" s="197"/>
      <c r="X669" s="195">
        <v>50400</v>
      </c>
    </row>
    <row r="670" spans="1:24" ht="15" customHeight="1" x14ac:dyDescent="0.15">
      <c r="A670" s="162"/>
      <c r="B670" s="163"/>
      <c r="C670" s="164"/>
      <c r="D670" s="164"/>
      <c r="E670" s="164"/>
      <c r="F670" s="433"/>
      <c r="G670" s="632"/>
      <c r="H670" s="165"/>
      <c r="I670" s="166"/>
      <c r="J670" s="167"/>
      <c r="K670" s="168"/>
      <c r="L670" s="593"/>
      <c r="M670" s="594"/>
      <c r="N670" s="181" t="s">
        <v>1860</v>
      </c>
      <c r="O670" s="172"/>
      <c r="P670" s="173"/>
      <c r="Q670" s="174"/>
      <c r="R670" s="174"/>
      <c r="S670" s="174"/>
      <c r="T670" s="174"/>
      <c r="U670" s="175"/>
      <c r="V670" s="173"/>
      <c r="W670" s="176"/>
      <c r="X670" s="175"/>
    </row>
    <row r="671" spans="1:24" ht="15" customHeight="1" x14ac:dyDescent="0.15">
      <c r="A671" s="192">
        <v>5</v>
      </c>
      <c r="B671" s="212" t="s">
        <v>952</v>
      </c>
      <c r="C671" s="213" t="s">
        <v>931</v>
      </c>
      <c r="D671" s="213" t="s">
        <v>956</v>
      </c>
      <c r="E671" s="213"/>
      <c r="F671" s="455" t="s">
        <v>1577</v>
      </c>
      <c r="G671" s="634">
        <v>42524</v>
      </c>
      <c r="H671" s="211">
        <v>42516</v>
      </c>
      <c r="I671" s="177" t="s">
        <v>933</v>
      </c>
      <c r="J671" s="178" t="s">
        <v>933</v>
      </c>
      <c r="K671" s="155"/>
      <c r="L671" s="597">
        <v>60000</v>
      </c>
      <c r="M671" s="598">
        <v>50000</v>
      </c>
      <c r="N671" s="183">
        <v>-50000</v>
      </c>
      <c r="O671" s="191"/>
      <c r="P671" s="196">
        <v>10000</v>
      </c>
      <c r="Q671" s="194"/>
      <c r="R671" s="194">
        <v>42</v>
      </c>
      <c r="S671" s="194">
        <v>42</v>
      </c>
      <c r="T671" s="194">
        <v>8400</v>
      </c>
      <c r="U671" s="195"/>
      <c r="V671" s="196">
        <v>68400</v>
      </c>
      <c r="W671" s="197"/>
      <c r="X671" s="195">
        <v>18400</v>
      </c>
    </row>
    <row r="672" spans="1:24" ht="15" customHeight="1" x14ac:dyDescent="0.15">
      <c r="A672" s="162"/>
      <c r="B672" s="163"/>
      <c r="C672" s="164"/>
      <c r="D672" s="164"/>
      <c r="E672" s="164"/>
      <c r="F672" s="456"/>
      <c r="G672" s="632"/>
      <c r="H672" s="165"/>
      <c r="I672" s="166"/>
      <c r="J672" s="167"/>
      <c r="K672" s="168"/>
      <c r="L672" s="593"/>
      <c r="M672" s="594"/>
      <c r="N672" s="181" t="s">
        <v>1860</v>
      </c>
      <c r="O672" s="191"/>
      <c r="P672" s="173"/>
      <c r="Q672" s="174"/>
      <c r="R672" s="174"/>
      <c r="S672" s="174"/>
      <c r="T672" s="174"/>
      <c r="U672" s="175"/>
      <c r="V672" s="173"/>
      <c r="W672" s="176"/>
      <c r="X672" s="175"/>
    </row>
    <row r="673" spans="1:24" ht="15" customHeight="1" x14ac:dyDescent="0.15">
      <c r="A673" s="192">
        <v>5</v>
      </c>
      <c r="B673" s="212" t="s">
        <v>939</v>
      </c>
      <c r="C673" s="213" t="s">
        <v>931</v>
      </c>
      <c r="D673" s="213" t="s">
        <v>956</v>
      </c>
      <c r="E673" s="213"/>
      <c r="F673" s="455" t="s">
        <v>1578</v>
      </c>
      <c r="G673" s="634">
        <v>42535</v>
      </c>
      <c r="H673" s="211">
        <v>42683</v>
      </c>
      <c r="I673" s="177"/>
      <c r="J673" s="178"/>
      <c r="K673" s="155"/>
      <c r="L673" s="597">
        <v>60000</v>
      </c>
      <c r="M673" s="598">
        <v>50000</v>
      </c>
      <c r="N673" s="214">
        <v>-50000</v>
      </c>
      <c r="O673" s="215"/>
      <c r="P673" s="216">
        <v>10000</v>
      </c>
      <c r="Q673" s="194"/>
      <c r="R673" s="194">
        <v>24</v>
      </c>
      <c r="S673" s="194">
        <v>24</v>
      </c>
      <c r="T673" s="194">
        <v>4800</v>
      </c>
      <c r="U673" s="195"/>
      <c r="V673" s="196">
        <v>64800</v>
      </c>
      <c r="W673" s="197"/>
      <c r="X673" s="195">
        <v>14800</v>
      </c>
    </row>
    <row r="674" spans="1:24" ht="15" customHeight="1" x14ac:dyDescent="0.15">
      <c r="A674" s="162"/>
      <c r="B674" s="163"/>
      <c r="C674" s="164"/>
      <c r="D674" s="164"/>
      <c r="E674" s="164"/>
      <c r="F674" s="433"/>
      <c r="G674" s="632"/>
      <c r="H674" s="165"/>
      <c r="I674" s="166"/>
      <c r="J674" s="167"/>
      <c r="K674" s="168"/>
      <c r="L674" s="593"/>
      <c r="M674" s="594"/>
      <c r="N674" s="617" t="s">
        <v>1860</v>
      </c>
      <c r="O674" s="218"/>
      <c r="P674" s="169"/>
      <c r="Q674" s="174"/>
      <c r="R674" s="174"/>
      <c r="S674" s="170"/>
      <c r="T674" s="174"/>
      <c r="U674" s="175"/>
      <c r="V674" s="173"/>
      <c r="W674" s="176"/>
      <c r="X674" s="175"/>
    </row>
    <row r="675" spans="1:24" ht="15" customHeight="1" x14ac:dyDescent="0.15">
      <c r="A675" s="148">
        <v>5</v>
      </c>
      <c r="B675" s="149" t="s">
        <v>939</v>
      </c>
      <c r="C675" s="213" t="s">
        <v>931</v>
      </c>
      <c r="D675" s="150" t="s">
        <v>73</v>
      </c>
      <c r="E675" s="150"/>
      <c r="F675" s="434" t="s">
        <v>1579</v>
      </c>
      <c r="G675" s="633">
        <v>42535</v>
      </c>
      <c r="H675" s="152">
        <v>42730</v>
      </c>
      <c r="I675" s="153"/>
      <c r="J675" s="154"/>
      <c r="K675" s="155"/>
      <c r="L675" s="591">
        <v>20000</v>
      </c>
      <c r="M675" s="592">
        <v>10000</v>
      </c>
      <c r="N675" s="156">
        <v>-10000</v>
      </c>
      <c r="O675" s="191"/>
      <c r="P675" s="158">
        <v>10000</v>
      </c>
      <c r="Q675" s="159"/>
      <c r="R675" s="159">
        <v>128</v>
      </c>
      <c r="S675" s="159">
        <v>127</v>
      </c>
      <c r="T675" s="159">
        <v>25600</v>
      </c>
      <c r="U675" s="160"/>
      <c r="V675" s="158">
        <v>45600</v>
      </c>
      <c r="W675" s="161"/>
      <c r="X675" s="160">
        <v>35600</v>
      </c>
    </row>
    <row r="676" spans="1:24" ht="15" customHeight="1" x14ac:dyDescent="0.15">
      <c r="A676" s="162"/>
      <c r="B676" s="163"/>
      <c r="C676" s="164"/>
      <c r="D676" s="164"/>
      <c r="E676" s="164"/>
      <c r="F676" s="432"/>
      <c r="G676" s="632"/>
      <c r="H676" s="165"/>
      <c r="I676" s="166"/>
      <c r="J676" s="167"/>
      <c r="K676" s="168"/>
      <c r="L676" s="593"/>
      <c r="M676" s="594"/>
      <c r="N676" s="181" t="s">
        <v>1860</v>
      </c>
      <c r="O676" s="172"/>
      <c r="P676" s="173"/>
      <c r="Q676" s="174"/>
      <c r="R676" s="174"/>
      <c r="S676" s="174"/>
      <c r="T676" s="174"/>
      <c r="U676" s="175"/>
      <c r="V676" s="173"/>
      <c r="W676" s="176"/>
      <c r="X676" s="175"/>
    </row>
    <row r="677" spans="1:24" ht="15" customHeight="1" x14ac:dyDescent="0.15">
      <c r="A677" s="148">
        <v>5</v>
      </c>
      <c r="B677" s="149" t="s">
        <v>939</v>
      </c>
      <c r="C677" s="150" t="s">
        <v>926</v>
      </c>
      <c r="D677" s="150" t="s">
        <v>73</v>
      </c>
      <c r="E677" s="150"/>
      <c r="F677" s="434" t="s">
        <v>1580</v>
      </c>
      <c r="G677" s="633">
        <v>42535</v>
      </c>
      <c r="H677" s="219">
        <v>42730</v>
      </c>
      <c r="I677" s="177"/>
      <c r="J677" s="178"/>
      <c r="K677" s="179"/>
      <c r="L677" s="591">
        <v>20000</v>
      </c>
      <c r="M677" s="592">
        <v>10000</v>
      </c>
      <c r="N677" s="156">
        <v>-10000</v>
      </c>
      <c r="O677" s="215"/>
      <c r="P677" s="158">
        <v>10000</v>
      </c>
      <c r="Q677" s="159"/>
      <c r="R677" s="159">
        <v>51</v>
      </c>
      <c r="S677" s="159">
        <v>52</v>
      </c>
      <c r="T677" s="159">
        <v>10200</v>
      </c>
      <c r="U677" s="160"/>
      <c r="V677" s="158">
        <v>30200</v>
      </c>
      <c r="W677" s="161"/>
      <c r="X677" s="160">
        <v>20200</v>
      </c>
    </row>
    <row r="678" spans="1:24" ht="15" customHeight="1" x14ac:dyDescent="0.15">
      <c r="A678" s="220"/>
      <c r="B678" s="212"/>
      <c r="C678" s="213"/>
      <c r="D678" s="213"/>
      <c r="E678" s="213"/>
      <c r="F678" s="431"/>
      <c r="G678" s="634"/>
      <c r="H678" s="185"/>
      <c r="I678" s="221"/>
      <c r="J678" s="167"/>
      <c r="K678" s="168"/>
      <c r="L678" s="597"/>
      <c r="M678" s="598"/>
      <c r="N678" s="183" t="s">
        <v>1860</v>
      </c>
      <c r="O678" s="191"/>
      <c r="P678" s="196"/>
      <c r="Q678" s="194"/>
      <c r="R678" s="194"/>
      <c r="S678" s="194"/>
      <c r="T678" s="194"/>
      <c r="U678" s="195"/>
      <c r="V678" s="196"/>
      <c r="W678" s="197"/>
      <c r="X678" s="195"/>
    </row>
    <row r="679" spans="1:24" ht="15" customHeight="1" x14ac:dyDescent="0.15">
      <c r="A679" s="148">
        <v>5</v>
      </c>
      <c r="B679" s="149" t="s">
        <v>1021</v>
      </c>
      <c r="C679" s="150" t="s">
        <v>940</v>
      </c>
      <c r="D679" s="150" t="s">
        <v>64</v>
      </c>
      <c r="E679" s="150"/>
      <c r="F679" s="434" t="s">
        <v>1581</v>
      </c>
      <c r="G679" s="633">
        <v>42542</v>
      </c>
      <c r="H679" s="152">
        <v>42516</v>
      </c>
      <c r="I679" s="177" t="s">
        <v>933</v>
      </c>
      <c r="J679" s="154"/>
      <c r="K679" s="336" t="s">
        <v>1722</v>
      </c>
      <c r="L679" s="591">
        <v>40000</v>
      </c>
      <c r="M679" s="592">
        <v>30000</v>
      </c>
      <c r="N679" s="156">
        <v>-30000</v>
      </c>
      <c r="O679" s="157"/>
      <c r="P679" s="158">
        <v>10000</v>
      </c>
      <c r="Q679" s="159"/>
      <c r="R679" s="159"/>
      <c r="S679" s="159">
        <v>317</v>
      </c>
      <c r="T679" s="159"/>
      <c r="U679" s="160"/>
      <c r="V679" s="158">
        <v>40000</v>
      </c>
      <c r="W679" s="161"/>
      <c r="X679" s="160">
        <v>10000</v>
      </c>
    </row>
    <row r="680" spans="1:24" ht="15" customHeight="1" x14ac:dyDescent="0.15">
      <c r="A680" s="192"/>
      <c r="B680" s="212"/>
      <c r="C680" s="213"/>
      <c r="D680" s="213"/>
      <c r="E680" s="213"/>
      <c r="F680" s="431" t="s">
        <v>1582</v>
      </c>
      <c r="G680" s="634"/>
      <c r="H680" s="185">
        <v>42522</v>
      </c>
      <c r="I680" s="221" t="s">
        <v>968</v>
      </c>
      <c r="J680" s="154"/>
      <c r="K680" s="337" t="s">
        <v>1733</v>
      </c>
      <c r="L680" s="597"/>
      <c r="M680" s="598"/>
      <c r="N680" s="183" t="s">
        <v>1860</v>
      </c>
      <c r="O680" s="191"/>
      <c r="P680" s="196"/>
      <c r="Q680" s="194"/>
      <c r="R680" s="194">
        <v>316</v>
      </c>
      <c r="S680" s="194"/>
      <c r="T680" s="194">
        <v>63200</v>
      </c>
      <c r="U680" s="195"/>
      <c r="V680" s="196">
        <v>63200</v>
      </c>
      <c r="W680" s="197"/>
      <c r="X680" s="195">
        <v>63200</v>
      </c>
    </row>
    <row r="681" spans="1:24" ht="15" customHeight="1" x14ac:dyDescent="0.15">
      <c r="A681" s="162"/>
      <c r="B681" s="163"/>
      <c r="C681" s="164"/>
      <c r="D681" s="164"/>
      <c r="E681" s="164"/>
      <c r="F681" s="432" t="s">
        <v>1583</v>
      </c>
      <c r="G681" s="632"/>
      <c r="H681" s="165"/>
      <c r="I681" s="166"/>
      <c r="J681" s="167"/>
      <c r="K681" s="168"/>
      <c r="L681" s="593"/>
      <c r="M681" s="594"/>
      <c r="N681" s="181"/>
      <c r="O681" s="172"/>
      <c r="P681" s="173"/>
      <c r="Q681" s="174"/>
      <c r="R681" s="174"/>
      <c r="S681" s="174"/>
      <c r="T681" s="174"/>
      <c r="U681" s="175"/>
      <c r="V681" s="173"/>
      <c r="W681" s="176"/>
      <c r="X681" s="175"/>
    </row>
    <row r="682" spans="1:24" ht="15" customHeight="1" x14ac:dyDescent="0.15">
      <c r="A682" s="148">
        <v>5</v>
      </c>
      <c r="B682" s="149">
        <v>22</v>
      </c>
      <c r="C682" s="150" t="s">
        <v>989</v>
      </c>
      <c r="D682" s="150" t="s">
        <v>32</v>
      </c>
      <c r="E682" s="150"/>
      <c r="F682" s="454" t="s">
        <v>1704</v>
      </c>
      <c r="G682" s="633">
        <v>42543</v>
      </c>
      <c r="H682" s="152">
        <v>42598</v>
      </c>
      <c r="I682" s="177"/>
      <c r="J682" s="154"/>
      <c r="K682" s="336" t="s">
        <v>1756</v>
      </c>
      <c r="L682" s="591">
        <v>20000</v>
      </c>
      <c r="M682" s="592">
        <v>10000</v>
      </c>
      <c r="N682" s="156">
        <v>-10000</v>
      </c>
      <c r="O682" s="157"/>
      <c r="P682" s="158">
        <v>10000</v>
      </c>
      <c r="Q682" s="159"/>
      <c r="R682" s="159"/>
      <c r="S682" s="159"/>
      <c r="T682" s="159"/>
      <c r="U682" s="160"/>
      <c r="V682" s="158">
        <v>20000</v>
      </c>
      <c r="W682" s="161"/>
      <c r="X682" s="160">
        <v>10000</v>
      </c>
    </row>
    <row r="683" spans="1:24" ht="15" customHeight="1" x14ac:dyDescent="0.15">
      <c r="A683" s="162"/>
      <c r="B683" s="163"/>
      <c r="C683" s="164"/>
      <c r="D683" s="164"/>
      <c r="E683" s="164"/>
      <c r="F683" s="433"/>
      <c r="G683" s="632"/>
      <c r="H683" s="165">
        <v>42684</v>
      </c>
      <c r="I683" s="166"/>
      <c r="J683" s="167"/>
      <c r="K683" s="168" t="s">
        <v>1807</v>
      </c>
      <c r="L683" s="593"/>
      <c r="M683" s="594"/>
      <c r="N683" s="181" t="s">
        <v>1860</v>
      </c>
      <c r="O683" s="172"/>
      <c r="P683" s="173"/>
      <c r="Q683" s="174"/>
      <c r="R683" s="174">
        <v>9</v>
      </c>
      <c r="S683" s="174"/>
      <c r="T683" s="174">
        <v>1800</v>
      </c>
      <c r="U683" s="175"/>
      <c r="V683" s="173">
        <v>1800</v>
      </c>
      <c r="W683" s="176"/>
      <c r="X683" s="175">
        <v>1800</v>
      </c>
    </row>
    <row r="684" spans="1:24" ht="15" customHeight="1" x14ac:dyDescent="0.15">
      <c r="A684" s="148">
        <v>5</v>
      </c>
      <c r="B684" s="149" t="s">
        <v>1197</v>
      </c>
      <c r="C684" s="150" t="s">
        <v>931</v>
      </c>
      <c r="D684" s="150" t="s">
        <v>28</v>
      </c>
      <c r="E684" s="150"/>
      <c r="F684" s="572" t="s">
        <v>1584</v>
      </c>
      <c r="G684" s="633">
        <v>42549</v>
      </c>
      <c r="H684" s="219">
        <v>42557</v>
      </c>
      <c r="I684" s="177"/>
      <c r="J684" s="178"/>
      <c r="K684" s="222"/>
      <c r="L684" s="591">
        <v>60000</v>
      </c>
      <c r="M684" s="592">
        <v>50000</v>
      </c>
      <c r="N684" s="156">
        <v>-50000</v>
      </c>
      <c r="O684" s="157"/>
      <c r="P684" s="158">
        <v>10000</v>
      </c>
      <c r="Q684" s="159"/>
      <c r="R684" s="159">
        <v>32</v>
      </c>
      <c r="S684" s="159">
        <v>16</v>
      </c>
      <c r="T684" s="159">
        <v>6400</v>
      </c>
      <c r="U684" s="160"/>
      <c r="V684" s="158">
        <v>66400</v>
      </c>
      <c r="W684" s="161"/>
      <c r="X684" s="160">
        <v>16400</v>
      </c>
    </row>
    <row r="685" spans="1:24" ht="15" customHeight="1" x14ac:dyDescent="0.15">
      <c r="A685" s="162"/>
      <c r="B685" s="163"/>
      <c r="C685" s="164"/>
      <c r="D685" s="164"/>
      <c r="E685" s="164"/>
      <c r="F685" s="433"/>
      <c r="G685" s="632"/>
      <c r="H685" s="165"/>
      <c r="I685" s="166"/>
      <c r="J685" s="167"/>
      <c r="K685" s="168"/>
      <c r="L685" s="593"/>
      <c r="M685" s="594"/>
      <c r="N685" s="181" t="s">
        <v>1860</v>
      </c>
      <c r="O685" s="172"/>
      <c r="P685" s="173"/>
      <c r="Q685" s="174"/>
      <c r="R685" s="174"/>
      <c r="S685" s="174"/>
      <c r="T685" s="174"/>
      <c r="U685" s="175"/>
      <c r="V685" s="173"/>
      <c r="W685" s="176"/>
      <c r="X685" s="175"/>
    </row>
    <row r="686" spans="1:24" ht="15" customHeight="1" x14ac:dyDescent="0.15">
      <c r="A686" s="148">
        <v>6</v>
      </c>
      <c r="B686" s="149" t="s">
        <v>1585</v>
      </c>
      <c r="C686" s="150" t="s">
        <v>971</v>
      </c>
      <c r="D686" s="150" t="s">
        <v>73</v>
      </c>
      <c r="E686" s="150"/>
      <c r="F686" s="434" t="s">
        <v>973</v>
      </c>
      <c r="G686" s="633">
        <v>42555</v>
      </c>
      <c r="H686" s="152">
        <v>42520</v>
      </c>
      <c r="I686" s="177" t="s">
        <v>933</v>
      </c>
      <c r="J686" s="178" t="s">
        <v>933</v>
      </c>
      <c r="K686" s="179" t="s">
        <v>1737</v>
      </c>
      <c r="L686" s="591">
        <v>20000</v>
      </c>
      <c r="M686" s="592">
        <v>10000</v>
      </c>
      <c r="N686" s="183">
        <v>-10000</v>
      </c>
      <c r="O686" s="157"/>
      <c r="P686" s="158">
        <v>10000</v>
      </c>
      <c r="Q686" s="159"/>
      <c r="R686" s="159">
        <v>160</v>
      </c>
      <c r="S686" s="159">
        <v>160</v>
      </c>
      <c r="T686" s="159">
        <v>32000</v>
      </c>
      <c r="U686" s="160"/>
      <c r="V686" s="158">
        <v>152000</v>
      </c>
      <c r="W686" s="161"/>
      <c r="X686" s="160">
        <v>42000</v>
      </c>
    </row>
    <row r="687" spans="1:24" ht="15" customHeight="1" x14ac:dyDescent="0.15">
      <c r="A687" s="162"/>
      <c r="B687" s="163"/>
      <c r="C687" s="164"/>
      <c r="D687" s="164"/>
      <c r="E687" s="164"/>
      <c r="F687" s="433"/>
      <c r="G687" s="632"/>
      <c r="H687" s="165"/>
      <c r="I687" s="166"/>
      <c r="J687" s="167"/>
      <c r="K687" s="224" t="s">
        <v>1556</v>
      </c>
      <c r="L687" s="593">
        <v>100000</v>
      </c>
      <c r="M687" s="594">
        <v>100000</v>
      </c>
      <c r="N687" s="181">
        <v>-100000</v>
      </c>
      <c r="O687" s="172" t="s">
        <v>1860</v>
      </c>
      <c r="P687" s="173"/>
      <c r="Q687" s="174"/>
      <c r="R687" s="174"/>
      <c r="S687" s="174"/>
      <c r="T687" s="174"/>
      <c r="U687" s="175"/>
      <c r="V687" s="173"/>
      <c r="W687" s="176"/>
      <c r="X687" s="175"/>
    </row>
    <row r="688" spans="1:24" ht="16.5" customHeight="1" x14ac:dyDescent="0.15">
      <c r="A688" s="148">
        <v>6</v>
      </c>
      <c r="B688" s="149" t="s">
        <v>1006</v>
      </c>
      <c r="C688" s="150" t="s">
        <v>931</v>
      </c>
      <c r="D688" s="150" t="s">
        <v>89</v>
      </c>
      <c r="E688" s="150"/>
      <c r="F688" s="454" t="s">
        <v>1586</v>
      </c>
      <c r="G688" s="633">
        <v>42562</v>
      </c>
      <c r="H688" s="152">
        <v>42542</v>
      </c>
      <c r="I688" s="177" t="s">
        <v>933</v>
      </c>
      <c r="J688" s="178" t="s">
        <v>933</v>
      </c>
      <c r="K688" s="179"/>
      <c r="L688" s="591">
        <v>20000</v>
      </c>
      <c r="M688" s="592">
        <v>10000</v>
      </c>
      <c r="N688" s="183">
        <v>-10000</v>
      </c>
      <c r="O688" s="157"/>
      <c r="P688" s="158">
        <v>10000</v>
      </c>
      <c r="Q688" s="159"/>
      <c r="R688" s="159">
        <v>10</v>
      </c>
      <c r="S688" s="159">
        <v>10</v>
      </c>
      <c r="T688" s="159">
        <v>2000</v>
      </c>
      <c r="U688" s="160"/>
      <c r="V688" s="158">
        <v>22000</v>
      </c>
      <c r="W688" s="161"/>
      <c r="X688" s="160">
        <v>12000</v>
      </c>
    </row>
    <row r="689" spans="1:24" ht="16.5" customHeight="1" x14ac:dyDescent="0.15">
      <c r="A689" s="192"/>
      <c r="B689" s="212"/>
      <c r="C689" s="213"/>
      <c r="D689" s="213"/>
      <c r="E689" s="213"/>
      <c r="F689" s="439"/>
      <c r="G689" s="634"/>
      <c r="H689" s="185"/>
      <c r="I689" s="166"/>
      <c r="J689" s="167"/>
      <c r="K689" s="168"/>
      <c r="L689" s="597"/>
      <c r="M689" s="598"/>
      <c r="N689" s="181" t="s">
        <v>1860</v>
      </c>
      <c r="O689" s="191"/>
      <c r="P689" s="196"/>
      <c r="Q689" s="194"/>
      <c r="R689" s="194"/>
      <c r="S689" s="194"/>
      <c r="T689" s="194"/>
      <c r="U689" s="195"/>
      <c r="V689" s="196"/>
      <c r="W689" s="197"/>
      <c r="X689" s="195"/>
    </row>
    <row r="690" spans="1:24" ht="16.5" customHeight="1" x14ac:dyDescent="0.15">
      <c r="A690" s="148">
        <v>7</v>
      </c>
      <c r="B690" s="149" t="s">
        <v>1139</v>
      </c>
      <c r="C690" s="150" t="s">
        <v>931</v>
      </c>
      <c r="D690" s="150" t="s">
        <v>73</v>
      </c>
      <c r="E690" s="150"/>
      <c r="F690" s="434" t="s">
        <v>1587</v>
      </c>
      <c r="G690" s="633">
        <v>42584</v>
      </c>
      <c r="H690" s="152">
        <v>42579</v>
      </c>
      <c r="I690" s="177" t="s">
        <v>933</v>
      </c>
      <c r="J690" s="178" t="s">
        <v>933</v>
      </c>
      <c r="K690" s="336" t="s">
        <v>1753</v>
      </c>
      <c r="L690" s="591">
        <v>20000</v>
      </c>
      <c r="M690" s="592">
        <v>10000</v>
      </c>
      <c r="N690" s="156">
        <v>-10000</v>
      </c>
      <c r="O690" s="157"/>
      <c r="P690" s="158">
        <v>10000</v>
      </c>
      <c r="Q690" s="159"/>
      <c r="R690" s="159">
        <v>238</v>
      </c>
      <c r="S690" s="159">
        <v>237</v>
      </c>
      <c r="T690" s="159">
        <v>47600</v>
      </c>
      <c r="U690" s="160"/>
      <c r="V690" s="158">
        <v>47600</v>
      </c>
      <c r="W690" s="161"/>
      <c r="X690" s="160">
        <v>47600</v>
      </c>
    </row>
    <row r="691" spans="1:24" ht="15" customHeight="1" x14ac:dyDescent="0.15">
      <c r="A691" s="162"/>
      <c r="B691" s="163"/>
      <c r="C691" s="164"/>
      <c r="D691" s="164"/>
      <c r="E691" s="164"/>
      <c r="F691" s="432" t="s">
        <v>1625</v>
      </c>
      <c r="G691" s="632"/>
      <c r="H691" s="165">
        <v>42730</v>
      </c>
      <c r="I691" s="166"/>
      <c r="J691" s="167"/>
      <c r="K691" s="168"/>
      <c r="L691" s="593"/>
      <c r="M691" s="594"/>
      <c r="N691" s="181" t="s">
        <v>1860</v>
      </c>
      <c r="O691" s="172"/>
      <c r="P691" s="173"/>
      <c r="Q691" s="174"/>
      <c r="R691" s="174"/>
      <c r="S691" s="174"/>
      <c r="T691" s="174"/>
      <c r="U691" s="175"/>
      <c r="V691" s="173"/>
      <c r="W691" s="176"/>
      <c r="X691" s="175"/>
    </row>
    <row r="692" spans="1:24" ht="15" customHeight="1" x14ac:dyDescent="0.15">
      <c r="A692" s="148">
        <v>7</v>
      </c>
      <c r="B692" s="149" t="s">
        <v>1144</v>
      </c>
      <c r="C692" s="150" t="s">
        <v>926</v>
      </c>
      <c r="D692" s="150" t="s">
        <v>32</v>
      </c>
      <c r="E692" s="150"/>
      <c r="F692" s="454" t="s">
        <v>1588</v>
      </c>
      <c r="G692" s="633">
        <v>42591</v>
      </c>
      <c r="H692" s="152">
        <v>42825</v>
      </c>
      <c r="I692" s="177"/>
      <c r="J692" s="178"/>
      <c r="K692" s="179"/>
      <c r="L692" s="591">
        <v>60000</v>
      </c>
      <c r="M692" s="592">
        <v>50000</v>
      </c>
      <c r="N692" s="183">
        <v>-50000</v>
      </c>
      <c r="O692" s="157"/>
      <c r="P692" s="158">
        <v>10000</v>
      </c>
      <c r="Q692" s="159"/>
      <c r="R692" s="159">
        <v>14</v>
      </c>
      <c r="S692" s="159">
        <v>14</v>
      </c>
      <c r="T692" s="159">
        <v>2800</v>
      </c>
      <c r="U692" s="160"/>
      <c r="V692" s="158">
        <v>62800</v>
      </c>
      <c r="W692" s="161"/>
      <c r="X692" s="160">
        <v>12800</v>
      </c>
    </row>
    <row r="693" spans="1:24" ht="15" customHeight="1" x14ac:dyDescent="0.15">
      <c r="A693" s="162"/>
      <c r="B693" s="163"/>
      <c r="C693" s="164"/>
      <c r="D693" s="164"/>
      <c r="E693" s="164"/>
      <c r="F693" s="433"/>
      <c r="G693" s="632"/>
      <c r="H693" s="165"/>
      <c r="I693" s="166"/>
      <c r="J693" s="167"/>
      <c r="K693" s="168"/>
      <c r="L693" s="593"/>
      <c r="M693" s="594"/>
      <c r="N693" s="171" t="s">
        <v>1981</v>
      </c>
      <c r="O693" s="172"/>
      <c r="P693" s="173"/>
      <c r="Q693" s="174"/>
      <c r="R693" s="174"/>
      <c r="S693" s="174"/>
      <c r="T693" s="174"/>
      <c r="U693" s="175"/>
      <c r="V693" s="173"/>
      <c r="W693" s="176"/>
      <c r="X693" s="175"/>
    </row>
    <row r="694" spans="1:24" ht="15" customHeight="1" x14ac:dyDescent="0.15">
      <c r="A694" s="148">
        <v>7</v>
      </c>
      <c r="B694" s="149" t="s">
        <v>1589</v>
      </c>
      <c r="C694" s="150" t="s">
        <v>931</v>
      </c>
      <c r="D694" s="150" t="s">
        <v>73</v>
      </c>
      <c r="E694" s="150"/>
      <c r="F694" s="434" t="s">
        <v>1590</v>
      </c>
      <c r="G694" s="633">
        <v>42598</v>
      </c>
      <c r="H694" s="152">
        <v>42579</v>
      </c>
      <c r="I694" s="177" t="s">
        <v>933</v>
      </c>
      <c r="J694" s="178" t="s">
        <v>933</v>
      </c>
      <c r="K694" s="336" t="s">
        <v>1753</v>
      </c>
      <c r="L694" s="591">
        <v>40000</v>
      </c>
      <c r="M694" s="592">
        <v>30000</v>
      </c>
      <c r="N694" s="156">
        <v>-30000</v>
      </c>
      <c r="O694" s="157"/>
      <c r="P694" s="158">
        <v>10000</v>
      </c>
      <c r="Q694" s="159"/>
      <c r="R694" s="159">
        <v>509</v>
      </c>
      <c r="S694" s="159">
        <v>478</v>
      </c>
      <c r="T694" s="159">
        <v>101800</v>
      </c>
      <c r="U694" s="160"/>
      <c r="V694" s="158">
        <v>101800</v>
      </c>
      <c r="W694" s="161"/>
      <c r="X694" s="160">
        <v>101800</v>
      </c>
    </row>
    <row r="695" spans="1:24" ht="15" customHeight="1" x14ac:dyDescent="0.15">
      <c r="A695" s="192"/>
      <c r="B695" s="212"/>
      <c r="C695" s="213"/>
      <c r="D695" s="213"/>
      <c r="E695" s="213"/>
      <c r="F695" s="431" t="s">
        <v>1591</v>
      </c>
      <c r="G695" s="634"/>
      <c r="H695" s="185">
        <v>42730</v>
      </c>
      <c r="I695" s="166"/>
      <c r="J695" s="167"/>
      <c r="K695" s="222"/>
      <c r="L695" s="597"/>
      <c r="M695" s="598"/>
      <c r="N695" s="181" t="s">
        <v>1860</v>
      </c>
      <c r="O695" s="191"/>
      <c r="P695" s="196"/>
      <c r="Q695" s="194"/>
      <c r="R695" s="194"/>
      <c r="S695" s="194"/>
      <c r="T695" s="194"/>
      <c r="U695" s="195"/>
      <c r="V695" s="196"/>
      <c r="W695" s="197"/>
      <c r="X695" s="195"/>
    </row>
    <row r="696" spans="1:24" ht="15" customHeight="1" x14ac:dyDescent="0.15">
      <c r="A696" s="148">
        <v>8</v>
      </c>
      <c r="B696" s="149">
        <v>7</v>
      </c>
      <c r="C696" s="150" t="s">
        <v>926</v>
      </c>
      <c r="D696" s="150" t="s">
        <v>73</v>
      </c>
      <c r="E696" s="150"/>
      <c r="F696" s="434" t="s">
        <v>1592</v>
      </c>
      <c r="G696" s="633">
        <v>42620</v>
      </c>
      <c r="H696" s="152">
        <v>42730</v>
      </c>
      <c r="I696" s="177"/>
      <c r="J696" s="178"/>
      <c r="K696" s="179"/>
      <c r="L696" s="591">
        <v>20000</v>
      </c>
      <c r="M696" s="592">
        <v>10000</v>
      </c>
      <c r="N696" s="156">
        <v>-10000</v>
      </c>
      <c r="O696" s="157"/>
      <c r="P696" s="158">
        <v>10000</v>
      </c>
      <c r="Q696" s="159"/>
      <c r="R696" s="159">
        <v>241</v>
      </c>
      <c r="S696" s="159">
        <v>229</v>
      </c>
      <c r="T696" s="159">
        <v>48200</v>
      </c>
      <c r="U696" s="160"/>
      <c r="V696" s="158">
        <v>68200</v>
      </c>
      <c r="W696" s="161"/>
      <c r="X696" s="160">
        <v>58200</v>
      </c>
    </row>
    <row r="697" spans="1:24" ht="15" customHeight="1" x14ac:dyDescent="0.15">
      <c r="A697" s="162"/>
      <c r="B697" s="163"/>
      <c r="C697" s="164"/>
      <c r="D697" s="164"/>
      <c r="E697" s="164"/>
      <c r="F697" s="433"/>
      <c r="G697" s="632"/>
      <c r="H697" s="165"/>
      <c r="I697" s="166"/>
      <c r="J697" s="167"/>
      <c r="K697" s="168"/>
      <c r="L697" s="593"/>
      <c r="M697" s="594"/>
      <c r="N697" s="181" t="s">
        <v>1860</v>
      </c>
      <c r="O697" s="172"/>
      <c r="P697" s="173"/>
      <c r="Q697" s="174"/>
      <c r="R697" s="174"/>
      <c r="S697" s="174"/>
      <c r="T697" s="174"/>
      <c r="U697" s="175"/>
      <c r="V697" s="173"/>
      <c r="W697" s="176"/>
      <c r="X697" s="175"/>
    </row>
    <row r="698" spans="1:24" ht="15" customHeight="1" x14ac:dyDescent="0.15">
      <c r="A698" s="148">
        <v>9</v>
      </c>
      <c r="B698" s="149" t="s">
        <v>995</v>
      </c>
      <c r="C698" s="150" t="s">
        <v>1593</v>
      </c>
      <c r="D698" s="150" t="s">
        <v>32</v>
      </c>
      <c r="E698" s="150"/>
      <c r="F698" s="454" t="s">
        <v>1594</v>
      </c>
      <c r="G698" s="633">
        <v>42646</v>
      </c>
      <c r="H698" s="152">
        <v>42683</v>
      </c>
      <c r="I698" s="177" t="s">
        <v>933</v>
      </c>
      <c r="J698" s="178" t="s">
        <v>933</v>
      </c>
      <c r="K698" s="179"/>
      <c r="L698" s="591">
        <v>60000</v>
      </c>
      <c r="M698" s="592">
        <v>50000</v>
      </c>
      <c r="N698" s="156">
        <v>-50000</v>
      </c>
      <c r="O698" s="157"/>
      <c r="P698" s="158">
        <v>10000</v>
      </c>
      <c r="Q698" s="159"/>
      <c r="R698" s="159">
        <v>12</v>
      </c>
      <c r="S698" s="159">
        <v>12</v>
      </c>
      <c r="T698" s="159">
        <v>2400</v>
      </c>
      <c r="U698" s="160"/>
      <c r="V698" s="158">
        <v>62400</v>
      </c>
      <c r="W698" s="161"/>
      <c r="X698" s="160">
        <v>12400</v>
      </c>
    </row>
    <row r="699" spans="1:24" ht="15" customHeight="1" x14ac:dyDescent="0.15">
      <c r="A699" s="192"/>
      <c r="B699" s="212"/>
      <c r="C699" s="213"/>
      <c r="D699" s="213"/>
      <c r="E699" s="213"/>
      <c r="F699" s="439"/>
      <c r="G699" s="634"/>
      <c r="H699" s="185"/>
      <c r="I699" s="166"/>
      <c r="J699" s="223"/>
      <c r="K699" s="168"/>
      <c r="L699" s="597"/>
      <c r="M699" s="598"/>
      <c r="N699" s="183" t="s">
        <v>1860</v>
      </c>
      <c r="O699" s="191"/>
      <c r="P699" s="196"/>
      <c r="Q699" s="194"/>
      <c r="R699" s="194"/>
      <c r="S699" s="194"/>
      <c r="T699" s="194"/>
      <c r="U699" s="195"/>
      <c r="V699" s="196"/>
      <c r="W699" s="197"/>
      <c r="X699" s="195"/>
    </row>
    <row r="700" spans="1:24" ht="15" customHeight="1" x14ac:dyDescent="0.15">
      <c r="A700" s="148">
        <v>9</v>
      </c>
      <c r="B700" s="149" t="s">
        <v>1009</v>
      </c>
      <c r="C700" s="150" t="s">
        <v>989</v>
      </c>
      <c r="D700" s="150" t="s">
        <v>993</v>
      </c>
      <c r="E700" s="150"/>
      <c r="F700" s="434" t="s">
        <v>1595</v>
      </c>
      <c r="G700" s="633">
        <v>42660</v>
      </c>
      <c r="H700" s="152">
        <v>42640</v>
      </c>
      <c r="I700" s="177" t="s">
        <v>933</v>
      </c>
      <c r="J700" s="178" t="s">
        <v>933</v>
      </c>
      <c r="K700" s="336" t="s">
        <v>1753</v>
      </c>
      <c r="L700" s="591">
        <v>40000</v>
      </c>
      <c r="M700" s="592">
        <v>30000</v>
      </c>
      <c r="N700" s="156">
        <v>-30000</v>
      </c>
      <c r="O700" s="157"/>
      <c r="P700" s="158">
        <v>10000</v>
      </c>
      <c r="Q700" s="159"/>
      <c r="R700" s="159">
        <v>203</v>
      </c>
      <c r="S700" s="159">
        <v>193</v>
      </c>
      <c r="T700" s="159">
        <v>40600</v>
      </c>
      <c r="U700" s="160"/>
      <c r="V700" s="158">
        <v>40600</v>
      </c>
      <c r="W700" s="161"/>
      <c r="X700" s="160">
        <v>40600</v>
      </c>
    </row>
    <row r="701" spans="1:24" s="306" customFormat="1" ht="15" customHeight="1" x14ac:dyDescent="0.15">
      <c r="A701" s="162"/>
      <c r="B701" s="163"/>
      <c r="C701" s="164"/>
      <c r="D701" s="164"/>
      <c r="E701" s="164"/>
      <c r="F701" s="432"/>
      <c r="G701" s="632"/>
      <c r="H701" s="224">
        <v>42730</v>
      </c>
      <c r="I701" s="166"/>
      <c r="J701" s="167"/>
      <c r="K701" s="168"/>
      <c r="L701" s="593"/>
      <c r="M701" s="594"/>
      <c r="N701" s="181" t="s">
        <v>1860</v>
      </c>
      <c r="O701" s="172"/>
      <c r="P701" s="173"/>
      <c r="Q701" s="174"/>
      <c r="R701" s="174"/>
      <c r="S701" s="174"/>
      <c r="T701" s="174"/>
      <c r="U701" s="175"/>
      <c r="V701" s="173"/>
      <c r="W701" s="176"/>
      <c r="X701" s="175"/>
    </row>
    <row r="702" spans="1:24" s="306" customFormat="1" ht="15" customHeight="1" x14ac:dyDescent="0.15">
      <c r="A702" s="148">
        <v>10</v>
      </c>
      <c r="B702" s="149">
        <v>9</v>
      </c>
      <c r="C702" s="150" t="s">
        <v>931</v>
      </c>
      <c r="D702" s="150" t="s">
        <v>4</v>
      </c>
      <c r="E702" s="150"/>
      <c r="F702" s="573" t="s">
        <v>1596</v>
      </c>
      <c r="G702" s="633"/>
      <c r="H702" s="151"/>
      <c r="I702" s="177"/>
      <c r="J702" s="178"/>
      <c r="K702" s="189" t="s">
        <v>946</v>
      </c>
      <c r="L702" s="591"/>
      <c r="M702" s="592"/>
      <c r="N702" s="156"/>
      <c r="O702" s="157"/>
      <c r="P702" s="158"/>
      <c r="Q702" s="159"/>
      <c r="R702" s="159"/>
      <c r="S702" s="159"/>
      <c r="T702" s="159"/>
      <c r="U702" s="160"/>
      <c r="V702" s="158"/>
      <c r="W702" s="161"/>
      <c r="X702" s="160"/>
    </row>
    <row r="703" spans="1:24" ht="15" customHeight="1" x14ac:dyDescent="0.15">
      <c r="A703" s="162"/>
      <c r="B703" s="163"/>
      <c r="C703" s="164"/>
      <c r="D703" s="164"/>
      <c r="E703" s="164"/>
      <c r="F703" s="432"/>
      <c r="G703" s="632"/>
      <c r="H703" s="165"/>
      <c r="I703" s="166"/>
      <c r="J703" s="167"/>
      <c r="K703" s="168"/>
      <c r="L703" s="593"/>
      <c r="M703" s="594"/>
      <c r="N703" s="181"/>
      <c r="O703" s="172"/>
      <c r="P703" s="173"/>
      <c r="Q703" s="174"/>
      <c r="R703" s="174"/>
      <c r="S703" s="174"/>
      <c r="T703" s="174"/>
      <c r="U703" s="175"/>
      <c r="V703" s="173"/>
      <c r="W703" s="176"/>
      <c r="X703" s="175"/>
    </row>
    <row r="704" spans="1:24" ht="15" customHeight="1" x14ac:dyDescent="0.15">
      <c r="A704" s="148">
        <v>10</v>
      </c>
      <c r="B704" s="149" t="s">
        <v>1171</v>
      </c>
      <c r="C704" s="150" t="s">
        <v>997</v>
      </c>
      <c r="D704" s="150" t="s">
        <v>73</v>
      </c>
      <c r="E704" s="150"/>
      <c r="F704" s="434" t="s">
        <v>1626</v>
      </c>
      <c r="G704" s="633">
        <v>42689</v>
      </c>
      <c r="H704" s="152">
        <v>42730</v>
      </c>
      <c r="I704" s="177"/>
      <c r="J704" s="178"/>
      <c r="K704" s="155"/>
      <c r="L704" s="591">
        <v>40000</v>
      </c>
      <c r="M704" s="592">
        <v>30000</v>
      </c>
      <c r="N704" s="156">
        <v>-30000</v>
      </c>
      <c r="O704" s="157"/>
      <c r="P704" s="158">
        <v>10000</v>
      </c>
      <c r="Q704" s="159"/>
      <c r="R704" s="159">
        <v>305</v>
      </c>
      <c r="S704" s="159">
        <v>286</v>
      </c>
      <c r="T704" s="159">
        <v>61000</v>
      </c>
      <c r="U704" s="160"/>
      <c r="V704" s="158">
        <v>101000</v>
      </c>
      <c r="W704" s="161"/>
      <c r="X704" s="160">
        <v>71000</v>
      </c>
    </row>
    <row r="705" spans="1:24" ht="15" customHeight="1" x14ac:dyDescent="0.15">
      <c r="A705" s="162"/>
      <c r="B705" s="163"/>
      <c r="C705" s="164"/>
      <c r="D705" s="164"/>
      <c r="E705" s="164"/>
      <c r="F705" s="433"/>
      <c r="G705" s="632"/>
      <c r="H705" s="165"/>
      <c r="I705" s="166"/>
      <c r="J705" s="167"/>
      <c r="K705" s="168"/>
      <c r="L705" s="593"/>
      <c r="M705" s="594"/>
      <c r="N705" s="181" t="s">
        <v>1860</v>
      </c>
      <c r="O705" s="172"/>
      <c r="P705" s="173"/>
      <c r="Q705" s="174"/>
      <c r="R705" s="174"/>
      <c r="S705" s="174"/>
      <c r="T705" s="174"/>
      <c r="U705" s="175"/>
      <c r="V705" s="173"/>
      <c r="W705" s="176"/>
      <c r="X705" s="175"/>
    </row>
    <row r="706" spans="1:24" ht="15" customHeight="1" x14ac:dyDescent="0.15">
      <c r="A706" s="148">
        <v>10</v>
      </c>
      <c r="B706" s="149">
        <v>10</v>
      </c>
      <c r="C706" s="150" t="s">
        <v>931</v>
      </c>
      <c r="D706" s="150" t="s">
        <v>32</v>
      </c>
      <c r="E706" s="150"/>
      <c r="F706" s="454" t="s">
        <v>1597</v>
      </c>
      <c r="G706" s="633">
        <v>42684</v>
      </c>
      <c r="H706" s="152">
        <v>42664</v>
      </c>
      <c r="I706" s="177" t="s">
        <v>933</v>
      </c>
      <c r="J706" s="178" t="s">
        <v>933</v>
      </c>
      <c r="K706" s="179"/>
      <c r="L706" s="591">
        <v>20000</v>
      </c>
      <c r="M706" s="592">
        <v>10000</v>
      </c>
      <c r="N706" s="156">
        <v>-10000</v>
      </c>
      <c r="O706" s="157"/>
      <c r="P706" s="158">
        <v>10000</v>
      </c>
      <c r="Q706" s="159"/>
      <c r="R706" s="159">
        <v>44</v>
      </c>
      <c r="S706" s="159">
        <v>40</v>
      </c>
      <c r="T706" s="159">
        <v>8800</v>
      </c>
      <c r="U706" s="160"/>
      <c r="V706" s="158">
        <v>28800</v>
      </c>
      <c r="W706" s="161"/>
      <c r="X706" s="160">
        <v>18800</v>
      </c>
    </row>
    <row r="707" spans="1:24" s="306" customFormat="1" ht="15" customHeight="1" x14ac:dyDescent="0.15">
      <c r="A707" s="162"/>
      <c r="B707" s="163"/>
      <c r="C707" s="164"/>
      <c r="D707" s="164" t="s">
        <v>1008</v>
      </c>
      <c r="E707" s="164"/>
      <c r="F707" s="456"/>
      <c r="G707" s="632"/>
      <c r="H707" s="165"/>
      <c r="I707" s="166"/>
      <c r="J707" s="167"/>
      <c r="K707" s="168"/>
      <c r="L707" s="593"/>
      <c r="M707" s="594"/>
      <c r="N707" s="181" t="s">
        <v>1860</v>
      </c>
      <c r="O707" s="172"/>
      <c r="P707" s="173"/>
      <c r="Q707" s="174"/>
      <c r="R707" s="174"/>
      <c r="S707" s="174"/>
      <c r="T707" s="174"/>
      <c r="U707" s="175"/>
      <c r="V707" s="173"/>
      <c r="W707" s="176"/>
      <c r="X707" s="175"/>
    </row>
    <row r="708" spans="1:24" s="306" customFormat="1" ht="15" customHeight="1" x14ac:dyDescent="0.15">
      <c r="A708" s="148">
        <v>10</v>
      </c>
      <c r="B708" s="149" t="s">
        <v>1171</v>
      </c>
      <c r="C708" s="150" t="s">
        <v>1599</v>
      </c>
      <c r="D708" s="150" t="s">
        <v>32</v>
      </c>
      <c r="E708" s="150"/>
      <c r="F708" s="454" t="s">
        <v>1598</v>
      </c>
      <c r="G708" s="633">
        <v>42689</v>
      </c>
      <c r="H708" s="152">
        <v>42853</v>
      </c>
      <c r="I708" s="177"/>
      <c r="J708" s="227"/>
      <c r="K708" s="222"/>
      <c r="L708" s="591">
        <v>60000</v>
      </c>
      <c r="M708" s="592">
        <v>50000</v>
      </c>
      <c r="N708" s="156">
        <v>-50000</v>
      </c>
      <c r="O708" s="157"/>
      <c r="P708" s="158">
        <v>10000</v>
      </c>
      <c r="Q708" s="159"/>
      <c r="R708" s="159">
        <v>24</v>
      </c>
      <c r="S708" s="159">
        <v>24</v>
      </c>
      <c r="T708" s="159">
        <v>4800</v>
      </c>
      <c r="U708" s="160"/>
      <c r="V708" s="158">
        <v>64800</v>
      </c>
      <c r="W708" s="161"/>
      <c r="X708" s="160">
        <v>14800</v>
      </c>
    </row>
    <row r="709" spans="1:24" s="306" customFormat="1" ht="15" customHeight="1" x14ac:dyDescent="0.15">
      <c r="A709" s="162"/>
      <c r="B709" s="163"/>
      <c r="C709" s="164"/>
      <c r="D709" s="164"/>
      <c r="E709" s="164"/>
      <c r="F709" s="456"/>
      <c r="G709" s="632"/>
      <c r="H709" s="165"/>
      <c r="I709" s="166"/>
      <c r="J709" s="167"/>
      <c r="K709" s="168"/>
      <c r="L709" s="593"/>
      <c r="M709" s="594"/>
      <c r="N709" s="181" t="s">
        <v>2294</v>
      </c>
      <c r="O709" s="172"/>
      <c r="P709" s="173"/>
      <c r="Q709" s="174"/>
      <c r="R709" s="174"/>
      <c r="S709" s="174"/>
      <c r="T709" s="174"/>
      <c r="U709" s="175"/>
      <c r="V709" s="173"/>
      <c r="W709" s="176"/>
      <c r="X709" s="175"/>
    </row>
    <row r="710" spans="1:24" s="306" customFormat="1" ht="15" customHeight="1" x14ac:dyDescent="0.15">
      <c r="A710" s="225">
        <v>10</v>
      </c>
      <c r="B710" s="226" t="s">
        <v>988</v>
      </c>
      <c r="C710" s="150" t="s">
        <v>1600</v>
      </c>
      <c r="D710" s="150" t="s">
        <v>1601</v>
      </c>
      <c r="E710" s="150"/>
      <c r="F710" s="573" t="s">
        <v>1602</v>
      </c>
      <c r="G710" s="633">
        <v>42703</v>
      </c>
      <c r="H710" s="151"/>
      <c r="I710" s="137"/>
      <c r="J710" s="138"/>
      <c r="K710" s="189" t="s">
        <v>946</v>
      </c>
      <c r="L710" s="591"/>
      <c r="M710" s="592"/>
      <c r="N710" s="156"/>
      <c r="O710" s="157"/>
      <c r="P710" s="158"/>
      <c r="Q710" s="159"/>
      <c r="R710" s="159"/>
      <c r="S710" s="159"/>
      <c r="T710" s="159"/>
      <c r="U710" s="160"/>
      <c r="V710" s="158"/>
      <c r="W710" s="161"/>
      <c r="X710" s="160"/>
    </row>
    <row r="711" spans="1:24" ht="15" customHeight="1" x14ac:dyDescent="0.15">
      <c r="A711" s="162"/>
      <c r="B711" s="163"/>
      <c r="C711" s="164"/>
      <c r="D711" s="164"/>
      <c r="E711" s="164"/>
      <c r="F711" s="433"/>
      <c r="G711" s="632"/>
      <c r="H711" s="165"/>
      <c r="I711" s="166"/>
      <c r="J711" s="167"/>
      <c r="K711" s="168"/>
      <c r="L711" s="597"/>
      <c r="M711" s="598"/>
      <c r="N711" s="181"/>
      <c r="O711" s="191"/>
      <c r="P711" s="196"/>
      <c r="Q711" s="194"/>
      <c r="R711" s="194"/>
      <c r="S711" s="194"/>
      <c r="T711" s="194"/>
      <c r="U711" s="195"/>
      <c r="V711" s="196"/>
      <c r="W711" s="197"/>
      <c r="X711" s="195"/>
    </row>
    <row r="712" spans="1:24" ht="15" customHeight="1" x14ac:dyDescent="0.15">
      <c r="A712" s="148">
        <v>11</v>
      </c>
      <c r="B712" s="149" t="s">
        <v>1083</v>
      </c>
      <c r="C712" s="150" t="s">
        <v>1603</v>
      </c>
      <c r="D712" s="150"/>
      <c r="E712" s="150"/>
      <c r="F712" s="454" t="s">
        <v>1604</v>
      </c>
      <c r="G712" s="633">
        <v>42709</v>
      </c>
      <c r="H712" s="152">
        <v>42704</v>
      </c>
      <c r="I712" s="177" t="s">
        <v>933</v>
      </c>
      <c r="J712" s="178" t="s">
        <v>933</v>
      </c>
      <c r="K712" s="179"/>
      <c r="L712" s="591">
        <v>60000</v>
      </c>
      <c r="M712" s="592">
        <v>50000</v>
      </c>
      <c r="N712" s="156">
        <v>-50000</v>
      </c>
      <c r="O712" s="157"/>
      <c r="P712" s="158">
        <v>10000</v>
      </c>
      <c r="Q712" s="159"/>
      <c r="R712" s="159">
        <v>20</v>
      </c>
      <c r="S712" s="159">
        <v>20</v>
      </c>
      <c r="T712" s="159">
        <v>4000</v>
      </c>
      <c r="U712" s="160"/>
      <c r="V712" s="158">
        <v>64000</v>
      </c>
      <c r="W712" s="161"/>
      <c r="X712" s="160">
        <v>14000</v>
      </c>
    </row>
    <row r="713" spans="1:24" s="306" customFormat="1" ht="15" customHeight="1" x14ac:dyDescent="0.15">
      <c r="A713" s="162"/>
      <c r="B713" s="163"/>
      <c r="C713" s="164"/>
      <c r="D713" s="164"/>
      <c r="E713" s="164"/>
      <c r="F713" s="433"/>
      <c r="G713" s="632"/>
      <c r="H713" s="165"/>
      <c r="I713" s="166"/>
      <c r="J713" s="167"/>
      <c r="K713" s="168"/>
      <c r="L713" s="593"/>
      <c r="M713" s="594"/>
      <c r="N713" s="181" t="s">
        <v>1860</v>
      </c>
      <c r="O713" s="172"/>
      <c r="P713" s="173"/>
      <c r="Q713" s="174"/>
      <c r="R713" s="174"/>
      <c r="S713" s="174"/>
      <c r="T713" s="174"/>
      <c r="U713" s="175"/>
      <c r="V713" s="173"/>
      <c r="W713" s="176"/>
      <c r="X713" s="175"/>
    </row>
    <row r="714" spans="1:24" s="306" customFormat="1" ht="15" customHeight="1" x14ac:dyDescent="0.15">
      <c r="A714" s="148">
        <v>11</v>
      </c>
      <c r="B714" s="149" t="s">
        <v>1605</v>
      </c>
      <c r="C714" s="150" t="s">
        <v>940</v>
      </c>
      <c r="D714" s="150" t="s">
        <v>73</v>
      </c>
      <c r="E714" s="150"/>
      <c r="F714" s="434" t="s">
        <v>1606</v>
      </c>
      <c r="G714" s="633">
        <v>42721</v>
      </c>
      <c r="H714" s="152">
        <v>42730</v>
      </c>
      <c r="I714" s="177"/>
      <c r="J714" s="178"/>
      <c r="K714" s="179"/>
      <c r="L714" s="591">
        <v>60000</v>
      </c>
      <c r="M714" s="592">
        <v>50000</v>
      </c>
      <c r="N714" s="156">
        <v>-50000</v>
      </c>
      <c r="O714" s="157"/>
      <c r="P714" s="158">
        <v>10000</v>
      </c>
      <c r="Q714" s="159"/>
      <c r="R714" s="159">
        <v>192</v>
      </c>
      <c r="S714" s="159">
        <v>192</v>
      </c>
      <c r="T714" s="159">
        <v>38400</v>
      </c>
      <c r="U714" s="160"/>
      <c r="V714" s="158">
        <v>98400</v>
      </c>
      <c r="W714" s="161"/>
      <c r="X714" s="160">
        <v>48400</v>
      </c>
    </row>
    <row r="715" spans="1:24" s="306" customFormat="1" ht="15" customHeight="1" x14ac:dyDescent="0.15">
      <c r="A715" s="162"/>
      <c r="B715" s="163"/>
      <c r="C715" s="164"/>
      <c r="D715" s="164"/>
      <c r="E715" s="164"/>
      <c r="F715" s="432" t="s">
        <v>1607</v>
      </c>
      <c r="G715" s="632"/>
      <c r="H715" s="224"/>
      <c r="I715" s="166"/>
      <c r="J715" s="167"/>
      <c r="K715" s="168"/>
      <c r="L715" s="593"/>
      <c r="M715" s="594"/>
      <c r="N715" s="181" t="s">
        <v>1860</v>
      </c>
      <c r="O715" s="172"/>
      <c r="P715" s="173"/>
      <c r="Q715" s="174"/>
      <c r="R715" s="174"/>
      <c r="S715" s="174"/>
      <c r="T715" s="174"/>
      <c r="U715" s="175"/>
      <c r="V715" s="173"/>
      <c r="W715" s="176"/>
      <c r="X715" s="175"/>
    </row>
    <row r="716" spans="1:24" ht="15" customHeight="1" x14ac:dyDescent="0.15">
      <c r="A716" s="148">
        <v>11</v>
      </c>
      <c r="B716" s="149" t="s">
        <v>1608</v>
      </c>
      <c r="C716" s="150" t="s">
        <v>989</v>
      </c>
      <c r="D716" s="150" t="s">
        <v>92</v>
      </c>
      <c r="E716" s="150"/>
      <c r="F716" s="434" t="s">
        <v>1609</v>
      </c>
      <c r="G716" s="633">
        <v>42730</v>
      </c>
      <c r="H716" s="152">
        <v>42705</v>
      </c>
      <c r="I716" s="177" t="s">
        <v>933</v>
      </c>
      <c r="J716" s="178" t="s">
        <v>933</v>
      </c>
      <c r="K716" s="179"/>
      <c r="L716" s="591">
        <v>40000</v>
      </c>
      <c r="M716" s="592">
        <v>30000</v>
      </c>
      <c r="N716" s="156">
        <v>-30000</v>
      </c>
      <c r="O716" s="157"/>
      <c r="P716" s="158">
        <v>10000</v>
      </c>
      <c r="Q716" s="159"/>
      <c r="R716" s="159">
        <v>384</v>
      </c>
      <c r="S716" s="159">
        <v>384</v>
      </c>
      <c r="T716" s="159">
        <v>76800</v>
      </c>
      <c r="U716" s="160"/>
      <c r="V716" s="158">
        <v>116800</v>
      </c>
      <c r="W716" s="161"/>
      <c r="X716" s="160">
        <v>86800</v>
      </c>
    </row>
    <row r="717" spans="1:24" ht="15" customHeight="1" x14ac:dyDescent="0.15">
      <c r="A717" s="162"/>
      <c r="B717" s="163"/>
      <c r="C717" s="164"/>
      <c r="D717" s="164"/>
      <c r="E717" s="164"/>
      <c r="F717" s="433"/>
      <c r="G717" s="632"/>
      <c r="H717" s="165"/>
      <c r="I717" s="166"/>
      <c r="J717" s="167"/>
      <c r="K717" s="168"/>
      <c r="L717" s="593"/>
      <c r="M717" s="594"/>
      <c r="N717" s="181" t="s">
        <v>1860</v>
      </c>
      <c r="O717" s="172"/>
      <c r="P717" s="173"/>
      <c r="Q717" s="174"/>
      <c r="R717" s="174"/>
      <c r="S717" s="174"/>
      <c r="T717" s="174"/>
      <c r="U717" s="175"/>
      <c r="V717" s="173"/>
      <c r="W717" s="176"/>
      <c r="X717" s="175"/>
    </row>
    <row r="718" spans="1:24" ht="15" customHeight="1" x14ac:dyDescent="0.15">
      <c r="A718" s="148">
        <v>12</v>
      </c>
      <c r="B718" s="149" t="s">
        <v>995</v>
      </c>
      <c r="C718" s="150" t="s">
        <v>931</v>
      </c>
      <c r="D718" s="150" t="s">
        <v>28</v>
      </c>
      <c r="E718" s="150"/>
      <c r="F718" s="572" t="s">
        <v>1610</v>
      </c>
      <c r="G718" s="633">
        <v>42735</v>
      </c>
      <c r="H718" s="152">
        <v>42709</v>
      </c>
      <c r="I718" s="177" t="s">
        <v>933</v>
      </c>
      <c r="J718" s="178" t="s">
        <v>933</v>
      </c>
      <c r="K718" s="155"/>
      <c r="L718" s="591">
        <v>20000</v>
      </c>
      <c r="M718" s="592">
        <v>10000</v>
      </c>
      <c r="N718" s="156">
        <v>-10000</v>
      </c>
      <c r="O718" s="157"/>
      <c r="P718" s="158">
        <v>10000</v>
      </c>
      <c r="Q718" s="159"/>
      <c r="R718" s="159">
        <v>16</v>
      </c>
      <c r="S718" s="159">
        <v>16</v>
      </c>
      <c r="T718" s="159">
        <v>3200</v>
      </c>
      <c r="U718" s="160"/>
      <c r="V718" s="158">
        <v>23200</v>
      </c>
      <c r="W718" s="161"/>
      <c r="X718" s="160">
        <v>13200</v>
      </c>
    </row>
    <row r="719" spans="1:24" ht="15" customHeight="1" x14ac:dyDescent="0.15">
      <c r="A719" s="162"/>
      <c r="B719" s="163"/>
      <c r="C719" s="164"/>
      <c r="D719" s="164"/>
      <c r="E719" s="164"/>
      <c r="F719" s="433"/>
      <c r="G719" s="632"/>
      <c r="H719" s="165"/>
      <c r="I719" s="166"/>
      <c r="J719" s="167"/>
      <c r="K719" s="168"/>
      <c r="L719" s="593"/>
      <c r="M719" s="594"/>
      <c r="N719" s="181" t="s">
        <v>1860</v>
      </c>
      <c r="O719" s="172"/>
      <c r="P719" s="173"/>
      <c r="Q719" s="174"/>
      <c r="R719" s="174"/>
      <c r="S719" s="174"/>
      <c r="T719" s="174"/>
      <c r="U719" s="175"/>
      <c r="V719" s="173"/>
      <c r="W719" s="176"/>
      <c r="X719" s="175"/>
    </row>
    <row r="720" spans="1:24" ht="15" customHeight="1" x14ac:dyDescent="0.15">
      <c r="A720" s="192">
        <v>12</v>
      </c>
      <c r="B720" s="212" t="s">
        <v>1002</v>
      </c>
      <c r="C720" s="213" t="s">
        <v>926</v>
      </c>
      <c r="D720" s="150" t="s">
        <v>32</v>
      </c>
      <c r="E720" s="213"/>
      <c r="F720" s="455" t="s">
        <v>1025</v>
      </c>
      <c r="G720" s="634">
        <v>42735</v>
      </c>
      <c r="H720" s="185">
        <v>42825</v>
      </c>
      <c r="I720" s="221"/>
      <c r="J720" s="227"/>
      <c r="K720" s="222" t="s">
        <v>1980</v>
      </c>
      <c r="L720" s="597">
        <v>20000</v>
      </c>
      <c r="M720" s="598">
        <v>10000</v>
      </c>
      <c r="N720" s="183">
        <v>-10000</v>
      </c>
      <c r="O720" s="191"/>
      <c r="P720" s="196"/>
      <c r="Q720" s="194"/>
      <c r="R720" s="194">
        <v>14</v>
      </c>
      <c r="S720" s="194"/>
      <c r="T720" s="194">
        <v>2800</v>
      </c>
      <c r="U720" s="195"/>
      <c r="V720" s="196">
        <v>12800</v>
      </c>
      <c r="W720" s="197"/>
      <c r="X720" s="195">
        <v>2800</v>
      </c>
    </row>
    <row r="721" spans="1:24" ht="15" customHeight="1" x14ac:dyDescent="0.15">
      <c r="A721" s="192"/>
      <c r="B721" s="212"/>
      <c r="C721" s="213"/>
      <c r="D721" s="213"/>
      <c r="E721" s="213"/>
      <c r="F721" s="439"/>
      <c r="G721" s="634"/>
      <c r="H721" s="185">
        <v>42837</v>
      </c>
      <c r="I721" s="166"/>
      <c r="J721" s="167"/>
      <c r="K721" s="222" t="s">
        <v>1992</v>
      </c>
      <c r="L721" s="597"/>
      <c r="M721" s="598"/>
      <c r="N721" s="171" t="s">
        <v>1981</v>
      </c>
      <c r="O721" s="191"/>
      <c r="P721" s="196">
        <v>10000</v>
      </c>
      <c r="Q721" s="194"/>
      <c r="R721" s="194"/>
      <c r="S721" s="194"/>
      <c r="T721" s="194"/>
      <c r="U721" s="195"/>
      <c r="V721" s="196">
        <v>10000</v>
      </c>
      <c r="W721" s="197"/>
      <c r="X721" s="195">
        <v>10000</v>
      </c>
    </row>
    <row r="722" spans="1:24" ht="15" customHeight="1" x14ac:dyDescent="0.15">
      <c r="A722" s="148"/>
      <c r="B722" s="149"/>
      <c r="C722" s="150"/>
      <c r="D722" s="150"/>
      <c r="E722" s="150"/>
      <c r="F722" s="438"/>
      <c r="G722" s="633"/>
      <c r="H722" s="152"/>
      <c r="I722" s="177"/>
      <c r="J722" s="227"/>
      <c r="K722" s="179"/>
      <c r="L722" s="591"/>
      <c r="M722" s="592"/>
      <c r="N722" s="156"/>
      <c r="O722" s="157"/>
      <c r="P722" s="158"/>
      <c r="Q722" s="159"/>
      <c r="R722" s="159"/>
      <c r="S722" s="159"/>
      <c r="T722" s="159"/>
      <c r="U722" s="160"/>
      <c r="V722" s="158"/>
      <c r="W722" s="161"/>
      <c r="X722" s="160"/>
    </row>
    <row r="723" spans="1:24" ht="15" customHeight="1" x14ac:dyDescent="0.15">
      <c r="A723" s="162"/>
      <c r="B723" s="163"/>
      <c r="C723" s="164"/>
      <c r="D723" s="164"/>
      <c r="E723" s="164"/>
      <c r="F723" s="433"/>
      <c r="G723" s="632"/>
      <c r="H723" s="165"/>
      <c r="I723" s="166"/>
      <c r="J723" s="167"/>
      <c r="K723" s="168"/>
      <c r="L723" s="593"/>
      <c r="M723" s="594"/>
      <c r="N723" s="181"/>
      <c r="O723" s="172"/>
      <c r="P723" s="173"/>
      <c r="Q723" s="174"/>
      <c r="R723" s="174"/>
      <c r="S723" s="174"/>
      <c r="T723" s="174"/>
      <c r="U723" s="175"/>
      <c r="V723" s="173"/>
      <c r="W723" s="176"/>
      <c r="X723" s="175"/>
    </row>
    <row r="724" spans="1:24" ht="15" customHeight="1" x14ac:dyDescent="0.15">
      <c r="A724" s="148"/>
      <c r="B724" s="149"/>
      <c r="C724" s="150"/>
      <c r="D724" s="150"/>
      <c r="E724" s="150"/>
      <c r="F724" s="438"/>
      <c r="G724" s="633"/>
      <c r="H724" s="152"/>
      <c r="I724" s="177"/>
      <c r="J724" s="227"/>
      <c r="K724" s="222"/>
      <c r="L724" s="591"/>
      <c r="M724" s="592"/>
      <c r="N724" s="156"/>
      <c r="O724" s="157"/>
      <c r="P724" s="158"/>
      <c r="Q724" s="159"/>
      <c r="R724" s="159"/>
      <c r="S724" s="159"/>
      <c r="T724" s="159"/>
      <c r="U724" s="160"/>
      <c r="V724" s="158"/>
      <c r="W724" s="161"/>
      <c r="X724" s="160"/>
    </row>
    <row r="725" spans="1:24" ht="15" customHeight="1" x14ac:dyDescent="0.15">
      <c r="A725" s="162"/>
      <c r="B725" s="163"/>
      <c r="C725" s="164"/>
      <c r="D725" s="164"/>
      <c r="E725" s="164"/>
      <c r="F725" s="433"/>
      <c r="G725" s="632"/>
      <c r="H725" s="165"/>
      <c r="I725" s="166"/>
      <c r="J725" s="167"/>
      <c r="K725" s="168"/>
      <c r="L725" s="593"/>
      <c r="M725" s="594"/>
      <c r="N725" s="181"/>
      <c r="O725" s="172"/>
      <c r="P725" s="173"/>
      <c r="Q725" s="174"/>
      <c r="R725" s="174"/>
      <c r="S725" s="174"/>
      <c r="T725" s="174"/>
      <c r="U725" s="175"/>
      <c r="V725" s="173"/>
      <c r="W725" s="176"/>
      <c r="X725" s="175"/>
    </row>
    <row r="726" spans="1:24" ht="15" customHeight="1" x14ac:dyDescent="0.15">
      <c r="A726" s="148"/>
      <c r="B726" s="149"/>
      <c r="C726" s="150"/>
      <c r="D726" s="150"/>
      <c r="E726" s="150"/>
      <c r="F726" s="438"/>
      <c r="G726" s="633"/>
      <c r="H726" s="152"/>
      <c r="I726" s="177"/>
      <c r="J726" s="227"/>
      <c r="K726" s="219"/>
      <c r="L726" s="591"/>
      <c r="M726" s="592"/>
      <c r="N726" s="156"/>
      <c r="O726" s="157"/>
      <c r="P726" s="158"/>
      <c r="Q726" s="159"/>
      <c r="R726" s="159"/>
      <c r="S726" s="159"/>
      <c r="T726" s="159"/>
      <c r="U726" s="160"/>
      <c r="V726" s="158"/>
      <c r="W726" s="161"/>
      <c r="X726" s="160"/>
    </row>
    <row r="727" spans="1:24" ht="15" customHeight="1" x14ac:dyDescent="0.15">
      <c r="A727" s="162"/>
      <c r="B727" s="163"/>
      <c r="C727" s="164"/>
      <c r="D727" s="164"/>
      <c r="E727" s="164"/>
      <c r="F727" s="433"/>
      <c r="G727" s="632"/>
      <c r="H727" s="165"/>
      <c r="I727" s="166"/>
      <c r="J727" s="167"/>
      <c r="K727" s="224"/>
      <c r="L727" s="593"/>
      <c r="M727" s="594"/>
      <c r="N727" s="181"/>
      <c r="O727" s="172"/>
      <c r="P727" s="173"/>
      <c r="Q727" s="174"/>
      <c r="R727" s="174"/>
      <c r="S727" s="174"/>
      <c r="T727" s="174"/>
      <c r="U727" s="175"/>
      <c r="V727" s="173"/>
      <c r="W727" s="176"/>
      <c r="X727" s="175"/>
    </row>
    <row r="728" spans="1:24" ht="15" customHeight="1" x14ac:dyDescent="0.15">
      <c r="A728" s="148"/>
      <c r="B728" s="149"/>
      <c r="C728" s="150"/>
      <c r="D728" s="150" t="s">
        <v>32</v>
      </c>
      <c r="E728" s="150"/>
      <c r="F728" s="454" t="s">
        <v>1736</v>
      </c>
      <c r="G728" s="633"/>
      <c r="H728" s="459">
        <v>42711</v>
      </c>
      <c r="I728" s="177" t="s">
        <v>933</v>
      </c>
      <c r="J728" s="178" t="s">
        <v>933</v>
      </c>
      <c r="K728" s="460" t="s">
        <v>1135</v>
      </c>
      <c r="L728" s="591">
        <v>10000</v>
      </c>
      <c r="M728" s="592">
        <v>10000</v>
      </c>
      <c r="N728" s="183">
        <v>-10000</v>
      </c>
      <c r="O728" s="157"/>
      <c r="P728" s="158"/>
      <c r="Q728" s="159"/>
      <c r="R728" s="159"/>
      <c r="S728" s="159"/>
      <c r="T728" s="159"/>
      <c r="U728" s="160"/>
      <c r="V728" s="158">
        <v>10000</v>
      </c>
      <c r="W728" s="161"/>
      <c r="X728" s="160">
        <v>0</v>
      </c>
    </row>
    <row r="729" spans="1:24" ht="15" customHeight="1" x14ac:dyDescent="0.15">
      <c r="A729" s="162"/>
      <c r="B729" s="163"/>
      <c r="C729" s="164"/>
      <c r="D729" s="164"/>
      <c r="E729" s="164"/>
      <c r="F729" s="461">
        <v>10000</v>
      </c>
      <c r="G729" s="632"/>
      <c r="H729" s="462"/>
      <c r="I729" s="463"/>
      <c r="J729" s="464"/>
      <c r="K729" s="465" t="s">
        <v>1136</v>
      </c>
      <c r="L729" s="593"/>
      <c r="M729" s="594"/>
      <c r="N729" s="181" t="s">
        <v>1860</v>
      </c>
      <c r="O729" s="172"/>
      <c r="P729" s="228"/>
      <c r="Q729" s="170"/>
      <c r="R729" s="174"/>
      <c r="S729" s="174"/>
      <c r="T729" s="174"/>
      <c r="U729" s="175"/>
      <c r="V729" s="173"/>
      <c r="W729" s="176"/>
      <c r="X729" s="175"/>
    </row>
    <row r="730" spans="1:24" ht="15" customHeight="1" x14ac:dyDescent="0.15">
      <c r="A730" s="148"/>
      <c r="B730" s="149"/>
      <c r="C730" s="150"/>
      <c r="D730" s="150" t="s">
        <v>32</v>
      </c>
      <c r="E730" s="150"/>
      <c r="F730" s="454" t="s">
        <v>1762</v>
      </c>
      <c r="G730" s="636"/>
      <c r="H730" s="458">
        <v>42634</v>
      </c>
      <c r="I730" s="177" t="s">
        <v>933</v>
      </c>
      <c r="J730" s="178" t="s">
        <v>933</v>
      </c>
      <c r="K730" s="460" t="s">
        <v>1135</v>
      </c>
      <c r="L730" s="591">
        <v>30000</v>
      </c>
      <c r="M730" s="592">
        <v>30000</v>
      </c>
      <c r="N730" s="156">
        <v>-30000</v>
      </c>
      <c r="O730" s="157"/>
      <c r="P730" s="158"/>
      <c r="Q730" s="159"/>
      <c r="R730" s="159"/>
      <c r="S730" s="159"/>
      <c r="T730" s="159"/>
      <c r="U730" s="160"/>
      <c r="V730" s="158">
        <v>30000</v>
      </c>
      <c r="W730" s="161"/>
      <c r="X730" s="160">
        <v>0</v>
      </c>
    </row>
    <row r="731" spans="1:24" ht="15" customHeight="1" thickBot="1" x14ac:dyDescent="0.2">
      <c r="A731" s="230"/>
      <c r="B731" s="231"/>
      <c r="C731" s="232"/>
      <c r="D731" s="232"/>
      <c r="E731" s="232"/>
      <c r="F731" s="466">
        <v>30000</v>
      </c>
      <c r="G731" s="637"/>
      <c r="H731" s="467"/>
      <c r="I731" s="468"/>
      <c r="J731" s="469"/>
      <c r="K731" s="470" t="s">
        <v>1136</v>
      </c>
      <c r="L731" s="601"/>
      <c r="M731" s="602"/>
      <c r="N731" s="181" t="s">
        <v>1860</v>
      </c>
      <c r="O731" s="238"/>
      <c r="P731" s="239"/>
      <c r="Q731" s="240"/>
      <c r="R731" s="240"/>
      <c r="S731" s="240"/>
      <c r="T731" s="240"/>
      <c r="U731" s="241"/>
      <c r="V731" s="239"/>
      <c r="W731" s="242"/>
      <c r="X731" s="241"/>
    </row>
    <row r="732" spans="1:24" s="306" customFormat="1" ht="15" customHeight="1" thickTop="1" thickBot="1" x14ac:dyDescent="0.2">
      <c r="A732" s="1419" t="s">
        <v>898</v>
      </c>
      <c r="B732" s="1415"/>
      <c r="C732" s="1420" t="s">
        <v>899</v>
      </c>
      <c r="D732" s="1421" t="s">
        <v>900</v>
      </c>
      <c r="E732" s="150"/>
      <c r="F732" s="1424" t="s">
        <v>901</v>
      </c>
      <c r="G732" s="1427" t="s">
        <v>902</v>
      </c>
      <c r="H732" s="1430" t="s">
        <v>903</v>
      </c>
      <c r="I732" s="132"/>
      <c r="J732" s="133"/>
      <c r="K732" s="1416" t="s">
        <v>904</v>
      </c>
      <c r="L732" s="1412" t="s">
        <v>1623</v>
      </c>
      <c r="M732" s="588" t="s">
        <v>906</v>
      </c>
      <c r="N732" s="134">
        <f>M734+N734</f>
        <v>0</v>
      </c>
      <c r="O732" s="1410" t="s">
        <v>907</v>
      </c>
      <c r="P732" s="1370" t="s">
        <v>908</v>
      </c>
      <c r="Q732" s="1372" t="s">
        <v>909</v>
      </c>
      <c r="R732" s="1374" t="s">
        <v>910</v>
      </c>
      <c r="S732" s="136" t="s">
        <v>910</v>
      </c>
      <c r="T732" s="1374" t="s">
        <v>911</v>
      </c>
      <c r="U732" s="1376" t="s">
        <v>912</v>
      </c>
      <c r="V732" s="1378" t="s">
        <v>913</v>
      </c>
      <c r="W732" s="1380" t="s">
        <v>914</v>
      </c>
      <c r="X732" s="1382" t="s">
        <v>915</v>
      </c>
    </row>
    <row r="733" spans="1:24" s="306" customFormat="1" ht="15" customHeight="1" x14ac:dyDescent="0.15">
      <c r="A733" s="1384" t="s">
        <v>916</v>
      </c>
      <c r="B733" s="1386" t="s">
        <v>917</v>
      </c>
      <c r="C733" s="1384"/>
      <c r="D733" s="1422"/>
      <c r="E733" s="213"/>
      <c r="F733" s="1425"/>
      <c r="G733" s="1428"/>
      <c r="H733" s="1431"/>
      <c r="I733" s="137" t="s">
        <v>918</v>
      </c>
      <c r="J733" s="138" t="s">
        <v>919</v>
      </c>
      <c r="K733" s="1417"/>
      <c r="L733" s="1413"/>
      <c r="M733" s="589" t="s">
        <v>920</v>
      </c>
      <c r="N733" s="141" t="s">
        <v>921</v>
      </c>
      <c r="O733" s="1411"/>
      <c r="P733" s="1371"/>
      <c r="Q733" s="1373"/>
      <c r="R733" s="1375"/>
      <c r="S733" s="140" t="s">
        <v>922</v>
      </c>
      <c r="T733" s="1375"/>
      <c r="U733" s="1377"/>
      <c r="V733" s="1379"/>
      <c r="W733" s="1381"/>
      <c r="X733" s="1383"/>
    </row>
    <row r="734" spans="1:24" ht="15" customHeight="1" thickBot="1" x14ac:dyDescent="0.2">
      <c r="A734" s="1385"/>
      <c r="B734" s="1387"/>
      <c r="C734" s="1385"/>
      <c r="D734" s="1423"/>
      <c r="E734" s="200"/>
      <c r="F734" s="1426"/>
      <c r="G734" s="1429"/>
      <c r="H734" s="1432"/>
      <c r="I734" s="144" t="s">
        <v>923</v>
      </c>
      <c r="J734" s="145" t="s">
        <v>924</v>
      </c>
      <c r="K734" s="1418"/>
      <c r="L734" s="590">
        <f t="shared" ref="L734:X734" si="10">SUM(L735:L809)</f>
        <v>1100000</v>
      </c>
      <c r="M734" s="590">
        <f>SUM(M735:M809)</f>
        <v>870000</v>
      </c>
      <c r="N734" s="146">
        <f>SUM(N735:N809)</f>
        <v>-870000</v>
      </c>
      <c r="O734" s="147">
        <f t="shared" si="10"/>
        <v>0</v>
      </c>
      <c r="P734" s="146">
        <f t="shared" si="10"/>
        <v>270000</v>
      </c>
      <c r="Q734" s="146">
        <f t="shared" si="10"/>
        <v>0</v>
      </c>
      <c r="R734" s="146">
        <f t="shared" si="10"/>
        <v>3705</v>
      </c>
      <c r="S734" s="146">
        <f t="shared" si="10"/>
        <v>452</v>
      </c>
      <c r="T734" s="146">
        <f t="shared" si="10"/>
        <v>741000</v>
      </c>
      <c r="U734" s="147">
        <f t="shared" si="10"/>
        <v>0</v>
      </c>
      <c r="V734" s="146">
        <f t="shared" si="10"/>
        <v>1790800</v>
      </c>
      <c r="W734" s="146">
        <f t="shared" si="10"/>
        <v>0</v>
      </c>
      <c r="X734" s="147">
        <f t="shared" si="10"/>
        <v>1000800</v>
      </c>
    </row>
    <row r="735" spans="1:24" ht="15" customHeight="1" x14ac:dyDescent="0.15">
      <c r="A735" s="148">
        <v>1</v>
      </c>
      <c r="B735" s="149" t="s">
        <v>925</v>
      </c>
      <c r="C735" s="150" t="s">
        <v>926</v>
      </c>
      <c r="D735" s="150" t="s">
        <v>927</v>
      </c>
      <c r="E735" s="213"/>
      <c r="F735" s="439" t="s">
        <v>928</v>
      </c>
      <c r="G735" s="633">
        <v>42060</v>
      </c>
      <c r="H735" s="152">
        <v>42730</v>
      </c>
      <c r="I735" s="153"/>
      <c r="J735" s="154"/>
      <c r="K735" s="155"/>
      <c r="L735" s="591">
        <v>40000</v>
      </c>
      <c r="M735" s="592">
        <v>30000</v>
      </c>
      <c r="N735" s="156">
        <v>-30000</v>
      </c>
      <c r="O735" s="157"/>
      <c r="P735" s="158">
        <v>10000</v>
      </c>
      <c r="Q735" s="159"/>
      <c r="R735" s="159">
        <v>251</v>
      </c>
      <c r="S735" s="159"/>
      <c r="T735" s="159">
        <v>50200</v>
      </c>
      <c r="U735" s="160"/>
      <c r="V735" s="158">
        <v>90200</v>
      </c>
      <c r="W735" s="161"/>
      <c r="X735" s="160">
        <v>60200</v>
      </c>
    </row>
    <row r="736" spans="1:24" ht="15" customHeight="1" x14ac:dyDescent="0.15">
      <c r="A736" s="162"/>
      <c r="B736" s="163"/>
      <c r="C736" s="164"/>
      <c r="D736" s="164"/>
      <c r="E736" s="164"/>
      <c r="F736" s="433" t="s">
        <v>929</v>
      </c>
      <c r="G736" s="632"/>
      <c r="H736" s="165"/>
      <c r="I736" s="166"/>
      <c r="J736" s="167"/>
      <c r="K736" s="168"/>
      <c r="L736" s="593"/>
      <c r="M736" s="594"/>
      <c r="N736" s="181" t="s">
        <v>1860</v>
      </c>
      <c r="O736" s="172"/>
      <c r="P736" s="173"/>
      <c r="Q736" s="174"/>
      <c r="R736" s="174"/>
      <c r="S736" s="174"/>
      <c r="T736" s="174"/>
      <c r="U736" s="175"/>
      <c r="V736" s="173"/>
      <c r="W736" s="176"/>
      <c r="X736" s="175"/>
    </row>
    <row r="737" spans="1:24" ht="15" customHeight="1" x14ac:dyDescent="0.15">
      <c r="A737" s="148">
        <v>2</v>
      </c>
      <c r="B737" s="149" t="s">
        <v>930</v>
      </c>
      <c r="C737" s="150" t="s">
        <v>931</v>
      </c>
      <c r="D737" s="150" t="s">
        <v>932</v>
      </c>
      <c r="E737" s="150"/>
      <c r="F737" s="438" t="s">
        <v>663</v>
      </c>
      <c r="G737" s="633">
        <v>42071</v>
      </c>
      <c r="H737" s="152">
        <v>42051</v>
      </c>
      <c r="I737" s="177" t="s">
        <v>933</v>
      </c>
      <c r="J737" s="178" t="s">
        <v>933</v>
      </c>
      <c r="K737" s="179"/>
      <c r="L737" s="591">
        <v>40000</v>
      </c>
      <c r="M737" s="592">
        <v>30000</v>
      </c>
      <c r="N737" s="156">
        <v>-30000</v>
      </c>
      <c r="O737" s="157"/>
      <c r="P737" s="158">
        <v>10000</v>
      </c>
      <c r="Q737" s="159"/>
      <c r="R737" s="159">
        <v>56</v>
      </c>
      <c r="S737" s="159">
        <v>48</v>
      </c>
      <c r="T737" s="159">
        <v>11200</v>
      </c>
      <c r="U737" s="160"/>
      <c r="V737" s="158">
        <v>51200</v>
      </c>
      <c r="W737" s="161"/>
      <c r="X737" s="160">
        <v>21200</v>
      </c>
    </row>
    <row r="738" spans="1:24" ht="15" customHeight="1" x14ac:dyDescent="0.15">
      <c r="A738" s="162"/>
      <c r="B738" s="163"/>
      <c r="C738" s="164"/>
      <c r="D738" s="164"/>
      <c r="E738" s="164"/>
      <c r="F738" s="433"/>
      <c r="G738" s="632"/>
      <c r="H738" s="165"/>
      <c r="I738" s="166"/>
      <c r="J738" s="167"/>
      <c r="K738" s="180" t="s">
        <v>934</v>
      </c>
      <c r="L738" s="595"/>
      <c r="M738" s="594"/>
      <c r="N738" s="181" t="s">
        <v>1491</v>
      </c>
      <c r="O738" s="172" t="s">
        <v>1564</v>
      </c>
      <c r="P738" s="173"/>
      <c r="Q738" s="174"/>
      <c r="R738" s="174"/>
      <c r="S738" s="174"/>
      <c r="T738" s="174"/>
      <c r="U738" s="175"/>
      <c r="V738" s="173"/>
      <c r="W738" s="176"/>
      <c r="X738" s="175"/>
    </row>
    <row r="739" spans="1:24" ht="15" customHeight="1" x14ac:dyDescent="0.15">
      <c r="A739" s="148">
        <v>2</v>
      </c>
      <c r="B739" s="149">
        <v>8</v>
      </c>
      <c r="C739" s="150" t="s">
        <v>931</v>
      </c>
      <c r="D739" s="150" t="s">
        <v>935</v>
      </c>
      <c r="E739" s="150"/>
      <c r="F739" s="438" t="s">
        <v>936</v>
      </c>
      <c r="G739" s="633">
        <v>42071</v>
      </c>
      <c r="H739" s="152">
        <v>42299</v>
      </c>
      <c r="I739" s="177"/>
      <c r="J739" s="178"/>
      <c r="K739" s="182" t="s">
        <v>937</v>
      </c>
      <c r="L739" s="591">
        <v>20000</v>
      </c>
      <c r="M739" s="592">
        <v>10000</v>
      </c>
      <c r="N739" s="183">
        <v>-10000</v>
      </c>
      <c r="O739" s="157"/>
      <c r="P739" s="158">
        <v>10000</v>
      </c>
      <c r="Q739" s="159"/>
      <c r="R739" s="159">
        <v>234</v>
      </c>
      <c r="S739" s="159"/>
      <c r="T739" s="159">
        <v>46800</v>
      </c>
      <c r="U739" s="160"/>
      <c r="V739" s="158">
        <v>66800</v>
      </c>
      <c r="W739" s="161"/>
      <c r="X739" s="160">
        <v>56800</v>
      </c>
    </row>
    <row r="740" spans="1:24" ht="15" customHeight="1" x14ac:dyDescent="0.15">
      <c r="A740" s="162"/>
      <c r="B740" s="163"/>
      <c r="C740" s="164"/>
      <c r="D740" s="164" t="s">
        <v>938</v>
      </c>
      <c r="E740" s="164"/>
      <c r="F740" s="433"/>
      <c r="G740" s="632"/>
      <c r="H740" s="165"/>
      <c r="I740" s="166"/>
      <c r="J740" s="167"/>
      <c r="K740" s="168"/>
      <c r="L740" s="593"/>
      <c r="M740" s="594"/>
      <c r="N740" s="181" t="s">
        <v>1539</v>
      </c>
      <c r="O740" s="172"/>
      <c r="P740" s="173"/>
      <c r="Q740" s="174"/>
      <c r="R740" s="174"/>
      <c r="S740" s="174"/>
      <c r="T740" s="174"/>
      <c r="U740" s="175"/>
      <c r="V740" s="173"/>
      <c r="W740" s="176"/>
      <c r="X740" s="175"/>
    </row>
    <row r="741" spans="1:24" ht="15" customHeight="1" x14ac:dyDescent="0.15">
      <c r="A741" s="148">
        <v>3</v>
      </c>
      <c r="B741" s="149" t="s">
        <v>939</v>
      </c>
      <c r="C741" s="150" t="s">
        <v>940</v>
      </c>
      <c r="D741" s="150" t="s">
        <v>941</v>
      </c>
      <c r="E741" s="150"/>
      <c r="F741" s="438" t="s">
        <v>942</v>
      </c>
      <c r="G741" s="633">
        <v>42093</v>
      </c>
      <c r="H741" s="152">
        <v>42730</v>
      </c>
      <c r="I741" s="177"/>
      <c r="J741" s="178"/>
      <c r="K741" s="179"/>
      <c r="L741" s="591">
        <v>20000</v>
      </c>
      <c r="M741" s="592">
        <v>10000</v>
      </c>
      <c r="N741" s="183">
        <v>-10000</v>
      </c>
      <c r="O741" s="157"/>
      <c r="P741" s="184">
        <v>10000</v>
      </c>
      <c r="Q741" s="136"/>
      <c r="R741" s="159">
        <v>96</v>
      </c>
      <c r="S741" s="159"/>
      <c r="T741" s="159">
        <v>19200</v>
      </c>
      <c r="U741" s="160"/>
      <c r="V741" s="158">
        <v>39200</v>
      </c>
      <c r="W741" s="161"/>
      <c r="X741" s="160">
        <v>29200</v>
      </c>
    </row>
    <row r="742" spans="1:24" ht="15" customHeight="1" x14ac:dyDescent="0.15">
      <c r="A742" s="162"/>
      <c r="B742" s="163"/>
      <c r="C742" s="164"/>
      <c r="D742" s="164"/>
      <c r="E742" s="164"/>
      <c r="F742" s="433" t="s">
        <v>943</v>
      </c>
      <c r="G742" s="634"/>
      <c r="H742" s="185"/>
      <c r="I742" s="166"/>
      <c r="J742" s="167"/>
      <c r="K742" s="168"/>
      <c r="L742" s="593"/>
      <c r="M742" s="596"/>
      <c r="N742" s="181" t="s">
        <v>1860</v>
      </c>
      <c r="O742" s="172"/>
      <c r="P742" s="173"/>
      <c r="Q742" s="174"/>
      <c r="R742" s="174"/>
      <c r="S742" s="174"/>
      <c r="T742" s="174"/>
      <c r="U742" s="175"/>
      <c r="V742" s="173"/>
      <c r="W742" s="176"/>
      <c r="X742" s="175"/>
    </row>
    <row r="743" spans="1:24" ht="15" customHeight="1" x14ac:dyDescent="0.15">
      <c r="A743" s="186">
        <v>3</v>
      </c>
      <c r="B743" s="187">
        <v>22</v>
      </c>
      <c r="C743" s="213" t="s">
        <v>931</v>
      </c>
      <c r="D743" s="213" t="s">
        <v>944</v>
      </c>
      <c r="E743" s="213"/>
      <c r="F743" s="435" t="s">
        <v>945</v>
      </c>
      <c r="G743" s="633"/>
      <c r="H743" s="152"/>
      <c r="I743" s="188"/>
      <c r="J743" s="138"/>
      <c r="K743" s="189" t="s">
        <v>946</v>
      </c>
      <c r="L743" s="597"/>
      <c r="M743" s="598"/>
      <c r="N743" s="183"/>
      <c r="O743" s="191"/>
      <c r="P743" s="192"/>
      <c r="Q743" s="193"/>
      <c r="R743" s="194"/>
      <c r="S743" s="194"/>
      <c r="T743" s="194"/>
      <c r="U743" s="195"/>
      <c r="V743" s="196"/>
      <c r="W743" s="197"/>
      <c r="X743" s="195"/>
    </row>
    <row r="744" spans="1:24" ht="15" customHeight="1" thickBot="1" x14ac:dyDescent="0.2">
      <c r="A744" s="198"/>
      <c r="B744" s="199"/>
      <c r="C744" s="200"/>
      <c r="D744" s="200"/>
      <c r="E744" s="200"/>
      <c r="F744" s="436"/>
      <c r="G744" s="635"/>
      <c r="H744" s="201"/>
      <c r="I744" s="202"/>
      <c r="J744" s="203"/>
      <c r="K744" s="204"/>
      <c r="L744" s="599"/>
      <c r="M744" s="600"/>
      <c r="N744" s="205"/>
      <c r="O744" s="206"/>
      <c r="P744" s="207"/>
      <c r="Q744" s="208"/>
      <c r="R744" s="208"/>
      <c r="S744" s="208"/>
      <c r="T744" s="208"/>
      <c r="U744" s="209"/>
      <c r="V744" s="207"/>
      <c r="W744" s="210"/>
      <c r="X744" s="209"/>
    </row>
    <row r="745" spans="1:24" ht="15" customHeight="1" x14ac:dyDescent="0.15">
      <c r="A745" s="186">
        <v>4</v>
      </c>
      <c r="B745" s="187">
        <v>12</v>
      </c>
      <c r="C745" s="213" t="s">
        <v>931</v>
      </c>
      <c r="D745" s="213" t="s">
        <v>947</v>
      </c>
      <c r="E745" s="213"/>
      <c r="F745" s="437" t="s">
        <v>371</v>
      </c>
      <c r="G745" s="634"/>
      <c r="H745" s="211"/>
      <c r="I745" s="153"/>
      <c r="J745" s="154"/>
      <c r="K745" s="189" t="s">
        <v>946</v>
      </c>
      <c r="L745" s="597"/>
      <c r="M745" s="598"/>
      <c r="N745" s="183"/>
      <c r="O745" s="191"/>
      <c r="P745" s="196"/>
      <c r="Q745" s="194"/>
      <c r="R745" s="194"/>
      <c r="S745" s="194"/>
      <c r="T745" s="194"/>
      <c r="U745" s="195"/>
      <c r="V745" s="196"/>
      <c r="W745" s="197"/>
      <c r="X745" s="195"/>
    </row>
    <row r="746" spans="1:24" ht="15" customHeight="1" x14ac:dyDescent="0.15">
      <c r="A746" s="162"/>
      <c r="B746" s="163"/>
      <c r="C746" s="164"/>
      <c r="D746" s="164"/>
      <c r="E746" s="164"/>
      <c r="F746" s="433"/>
      <c r="G746" s="632"/>
      <c r="H746" s="165"/>
      <c r="I746" s="166"/>
      <c r="J746" s="167"/>
      <c r="K746" s="168"/>
      <c r="L746" s="593"/>
      <c r="M746" s="594"/>
      <c r="N746" s="181"/>
      <c r="O746" s="172"/>
      <c r="P746" s="173"/>
      <c r="Q746" s="174"/>
      <c r="R746" s="174"/>
      <c r="S746" s="174"/>
      <c r="T746" s="174"/>
      <c r="U746" s="175"/>
      <c r="V746" s="173"/>
      <c r="W746" s="176"/>
      <c r="X746" s="175"/>
    </row>
    <row r="747" spans="1:24" ht="15" customHeight="1" x14ac:dyDescent="0.15">
      <c r="A747" s="192">
        <v>4</v>
      </c>
      <c r="B747" s="212" t="s">
        <v>948</v>
      </c>
      <c r="C747" s="213" t="s">
        <v>949</v>
      </c>
      <c r="D747" s="150" t="s">
        <v>950</v>
      </c>
      <c r="E747" s="213"/>
      <c r="F747" s="439" t="s">
        <v>951</v>
      </c>
      <c r="G747" s="634">
        <v>42143</v>
      </c>
      <c r="H747" s="211">
        <v>42730</v>
      </c>
      <c r="I747" s="137"/>
      <c r="J747" s="138"/>
      <c r="K747" s="139"/>
      <c r="L747" s="597">
        <v>20000</v>
      </c>
      <c r="M747" s="598">
        <v>10000</v>
      </c>
      <c r="N747" s="183">
        <v>-10000</v>
      </c>
      <c r="O747" s="191"/>
      <c r="P747" s="196">
        <v>10000</v>
      </c>
      <c r="Q747" s="194"/>
      <c r="R747" s="194">
        <v>181</v>
      </c>
      <c r="S747" s="194"/>
      <c r="T747" s="194">
        <v>36200</v>
      </c>
      <c r="U747" s="195"/>
      <c r="V747" s="196">
        <v>56200</v>
      </c>
      <c r="W747" s="197"/>
      <c r="X747" s="195">
        <v>46200</v>
      </c>
    </row>
    <row r="748" spans="1:24" ht="15" customHeight="1" x14ac:dyDescent="0.15">
      <c r="A748" s="162"/>
      <c r="B748" s="163"/>
      <c r="C748" s="164"/>
      <c r="D748" s="164"/>
      <c r="E748" s="164"/>
      <c r="F748" s="433"/>
      <c r="G748" s="632"/>
      <c r="H748" s="165"/>
      <c r="I748" s="166"/>
      <c r="J748" s="167"/>
      <c r="K748" s="168"/>
      <c r="L748" s="593"/>
      <c r="M748" s="594"/>
      <c r="N748" s="181" t="s">
        <v>1860</v>
      </c>
      <c r="O748" s="172"/>
      <c r="P748" s="173"/>
      <c r="Q748" s="174"/>
      <c r="R748" s="174"/>
      <c r="S748" s="174"/>
      <c r="T748" s="174"/>
      <c r="U748" s="175"/>
      <c r="V748" s="173"/>
      <c r="W748" s="176"/>
      <c r="X748" s="175"/>
    </row>
    <row r="749" spans="1:24" ht="15" customHeight="1" x14ac:dyDescent="0.15">
      <c r="A749" s="192">
        <v>5</v>
      </c>
      <c r="B749" s="212" t="s">
        <v>952</v>
      </c>
      <c r="C749" s="213" t="s">
        <v>931</v>
      </c>
      <c r="D749" s="150" t="s">
        <v>32</v>
      </c>
      <c r="E749" s="213"/>
      <c r="F749" s="439" t="s">
        <v>953</v>
      </c>
      <c r="G749" s="634">
        <v>42160</v>
      </c>
      <c r="H749" s="211">
        <v>42135</v>
      </c>
      <c r="I749" s="177" t="s">
        <v>954</v>
      </c>
      <c r="J749" s="178" t="s">
        <v>954</v>
      </c>
      <c r="K749" s="155"/>
      <c r="L749" s="597">
        <v>60000</v>
      </c>
      <c r="M749" s="598">
        <v>50000</v>
      </c>
      <c r="N749" s="183">
        <v>-50000</v>
      </c>
      <c r="O749" s="191"/>
      <c r="P749" s="196">
        <v>10000</v>
      </c>
      <c r="Q749" s="194"/>
      <c r="R749" s="194">
        <v>42</v>
      </c>
      <c r="S749" s="194">
        <v>70</v>
      </c>
      <c r="T749" s="194">
        <v>8400</v>
      </c>
      <c r="U749" s="195"/>
      <c r="V749" s="196">
        <v>68400</v>
      </c>
      <c r="W749" s="197"/>
      <c r="X749" s="195">
        <v>18400</v>
      </c>
    </row>
    <row r="750" spans="1:24" ht="15" customHeight="1" x14ac:dyDescent="0.15">
      <c r="A750" s="162"/>
      <c r="B750" s="163"/>
      <c r="C750" s="164"/>
      <c r="D750" s="164"/>
      <c r="E750" s="164"/>
      <c r="F750" s="433"/>
      <c r="G750" s="632"/>
      <c r="H750" s="165"/>
      <c r="I750" s="166"/>
      <c r="J750" s="167"/>
      <c r="K750" s="168"/>
      <c r="L750" s="593"/>
      <c r="M750" s="594"/>
      <c r="N750" s="181" t="s">
        <v>1491</v>
      </c>
      <c r="O750" s="191"/>
      <c r="P750" s="173"/>
      <c r="Q750" s="174"/>
      <c r="R750" s="174"/>
      <c r="S750" s="174"/>
      <c r="T750" s="174"/>
      <c r="U750" s="175"/>
      <c r="V750" s="173"/>
      <c r="W750" s="176"/>
      <c r="X750" s="175"/>
    </row>
    <row r="751" spans="1:24" ht="15" customHeight="1" x14ac:dyDescent="0.15">
      <c r="A751" s="192">
        <v>5</v>
      </c>
      <c r="B751" s="212" t="s">
        <v>955</v>
      </c>
      <c r="C751" s="213" t="s">
        <v>931</v>
      </c>
      <c r="D751" s="213" t="s">
        <v>956</v>
      </c>
      <c r="E751" s="213"/>
      <c r="F751" s="439" t="s">
        <v>957</v>
      </c>
      <c r="G751" s="634">
        <v>42172</v>
      </c>
      <c r="H751" s="211">
        <v>42368</v>
      </c>
      <c r="I751" s="177"/>
      <c r="J751" s="178"/>
      <c r="K751" s="155"/>
      <c r="L751" s="597">
        <v>60000</v>
      </c>
      <c r="M751" s="598">
        <v>50000</v>
      </c>
      <c r="N751" s="214">
        <v>-50000</v>
      </c>
      <c r="O751" s="215"/>
      <c r="P751" s="216">
        <v>10000</v>
      </c>
      <c r="Q751" s="194"/>
      <c r="R751" s="194">
        <v>24</v>
      </c>
      <c r="S751" s="194"/>
      <c r="T751" s="194">
        <v>4800</v>
      </c>
      <c r="U751" s="195"/>
      <c r="V751" s="196">
        <v>64800</v>
      </c>
      <c r="W751" s="197"/>
      <c r="X751" s="195">
        <v>14800</v>
      </c>
    </row>
    <row r="752" spans="1:24" ht="15" customHeight="1" x14ac:dyDescent="0.15">
      <c r="A752" s="162"/>
      <c r="B752" s="163"/>
      <c r="C752" s="164"/>
      <c r="D752" s="164"/>
      <c r="E752" s="164"/>
      <c r="F752" s="433"/>
      <c r="G752" s="632"/>
      <c r="H752" s="165"/>
      <c r="I752" s="166"/>
      <c r="J752" s="167"/>
      <c r="K752" s="168"/>
      <c r="L752" s="593"/>
      <c r="M752" s="594"/>
      <c r="N752" s="181" t="s">
        <v>1622</v>
      </c>
      <c r="O752" s="218"/>
      <c r="P752" s="169"/>
      <c r="Q752" s="174"/>
      <c r="R752" s="174"/>
      <c r="S752" s="170"/>
      <c r="T752" s="174"/>
      <c r="U752" s="175"/>
      <c r="V752" s="173"/>
      <c r="W752" s="176"/>
      <c r="X752" s="175"/>
    </row>
    <row r="753" spans="1:24" ht="15" customHeight="1" x14ac:dyDescent="0.15">
      <c r="A753" s="148">
        <v>5</v>
      </c>
      <c r="B753" s="149" t="s">
        <v>958</v>
      </c>
      <c r="C753" s="213" t="s">
        <v>931</v>
      </c>
      <c r="D753" s="150" t="s">
        <v>959</v>
      </c>
      <c r="E753" s="150"/>
      <c r="F753" s="438" t="s">
        <v>960</v>
      </c>
      <c r="G753" s="633">
        <v>42179</v>
      </c>
      <c r="H753" s="152">
        <v>42730</v>
      </c>
      <c r="I753" s="153"/>
      <c r="J753" s="154"/>
      <c r="K753" s="155"/>
      <c r="L753" s="591">
        <v>20000</v>
      </c>
      <c r="M753" s="592">
        <v>10000</v>
      </c>
      <c r="N753" s="156">
        <v>-10000</v>
      </c>
      <c r="O753" s="191"/>
      <c r="P753" s="158">
        <v>10000</v>
      </c>
      <c r="Q753" s="159"/>
      <c r="R753" s="159">
        <v>127</v>
      </c>
      <c r="S753" s="159"/>
      <c r="T753" s="159">
        <v>25400</v>
      </c>
      <c r="U753" s="160"/>
      <c r="V753" s="158">
        <v>45200</v>
      </c>
      <c r="W753" s="161"/>
      <c r="X753" s="160">
        <v>35200</v>
      </c>
    </row>
    <row r="754" spans="1:24" ht="15" customHeight="1" x14ac:dyDescent="0.15">
      <c r="A754" s="162"/>
      <c r="B754" s="163"/>
      <c r="C754" s="164"/>
      <c r="D754" s="164"/>
      <c r="E754" s="164"/>
      <c r="F754" s="433"/>
      <c r="G754" s="632"/>
      <c r="H754" s="165"/>
      <c r="I754" s="166"/>
      <c r="J754" s="167"/>
      <c r="K754" s="168"/>
      <c r="L754" s="593"/>
      <c r="M754" s="594"/>
      <c r="N754" s="181" t="s">
        <v>1860</v>
      </c>
      <c r="O754" s="172"/>
      <c r="P754" s="173"/>
      <c r="Q754" s="174"/>
      <c r="R754" s="174"/>
      <c r="S754" s="174"/>
      <c r="T754" s="174"/>
      <c r="U754" s="175"/>
      <c r="V754" s="173"/>
      <c r="W754" s="176"/>
      <c r="X754" s="175"/>
    </row>
    <row r="755" spans="1:24" s="306" customFormat="1" ht="15" customHeight="1" x14ac:dyDescent="0.15">
      <c r="A755" s="148">
        <v>5</v>
      </c>
      <c r="B755" s="149" t="s">
        <v>958</v>
      </c>
      <c r="C755" s="150" t="s">
        <v>926</v>
      </c>
      <c r="D755" s="150" t="s">
        <v>959</v>
      </c>
      <c r="E755" s="150"/>
      <c r="F755" s="438" t="s">
        <v>961</v>
      </c>
      <c r="G755" s="633">
        <v>42179</v>
      </c>
      <c r="H755" s="219">
        <v>42730</v>
      </c>
      <c r="I755" s="177"/>
      <c r="J755" s="178"/>
      <c r="K755" s="179"/>
      <c r="L755" s="591">
        <v>20000</v>
      </c>
      <c r="M755" s="592">
        <v>10000</v>
      </c>
      <c r="N755" s="156">
        <v>-10000</v>
      </c>
      <c r="O755" s="215"/>
      <c r="P755" s="158">
        <v>10000</v>
      </c>
      <c r="Q755" s="159"/>
      <c r="R755" s="159">
        <v>52</v>
      </c>
      <c r="S755" s="159"/>
      <c r="T755" s="159">
        <v>10400</v>
      </c>
      <c r="U755" s="160"/>
      <c r="V755" s="158">
        <v>30400</v>
      </c>
      <c r="W755" s="161"/>
      <c r="X755" s="160">
        <v>20400</v>
      </c>
    </row>
    <row r="756" spans="1:24" s="306" customFormat="1" ht="15" customHeight="1" x14ac:dyDescent="0.15">
      <c r="A756" s="220"/>
      <c r="B756" s="212"/>
      <c r="C756" s="213"/>
      <c r="D756" s="213"/>
      <c r="E756" s="213"/>
      <c r="F756" s="439"/>
      <c r="G756" s="634"/>
      <c r="H756" s="185"/>
      <c r="I756" s="221"/>
      <c r="J756" s="167"/>
      <c r="K756" s="168"/>
      <c r="L756" s="597"/>
      <c r="M756" s="598"/>
      <c r="N756" s="183" t="s">
        <v>1860</v>
      </c>
      <c r="O756" s="191"/>
      <c r="P756" s="196"/>
      <c r="Q756" s="194"/>
      <c r="R756" s="194"/>
      <c r="S756" s="194"/>
      <c r="T756" s="194"/>
      <c r="U756" s="195"/>
      <c r="V756" s="196"/>
      <c r="W756" s="197"/>
      <c r="X756" s="195"/>
    </row>
    <row r="757" spans="1:24" ht="15" customHeight="1" x14ac:dyDescent="0.15">
      <c r="A757" s="148">
        <v>5</v>
      </c>
      <c r="B757" s="149" t="s">
        <v>962</v>
      </c>
      <c r="C757" s="150" t="s">
        <v>931</v>
      </c>
      <c r="D757" s="150" t="s">
        <v>963</v>
      </c>
      <c r="E757" s="150"/>
      <c r="F757" s="438" t="s">
        <v>964</v>
      </c>
      <c r="G757" s="633">
        <v>42185</v>
      </c>
      <c r="H757" s="219">
        <v>42177</v>
      </c>
      <c r="I757" s="177" t="s">
        <v>954</v>
      </c>
      <c r="J757" s="178" t="s">
        <v>954</v>
      </c>
      <c r="K757" s="222"/>
      <c r="L757" s="591">
        <v>60000</v>
      </c>
      <c r="M757" s="592">
        <v>50000</v>
      </c>
      <c r="N757" s="156">
        <v>-50000</v>
      </c>
      <c r="O757" s="157"/>
      <c r="P757" s="158">
        <v>10000</v>
      </c>
      <c r="Q757" s="159"/>
      <c r="R757" s="159">
        <v>16</v>
      </c>
      <c r="S757" s="159">
        <v>16</v>
      </c>
      <c r="T757" s="159">
        <v>3200</v>
      </c>
      <c r="U757" s="160"/>
      <c r="V757" s="158">
        <v>63200</v>
      </c>
      <c r="W757" s="161"/>
      <c r="X757" s="160">
        <v>13200</v>
      </c>
    </row>
    <row r="758" spans="1:24" ht="15" customHeight="1" x14ac:dyDescent="0.15">
      <c r="A758" s="162"/>
      <c r="B758" s="163"/>
      <c r="C758" s="164"/>
      <c r="D758" s="164"/>
      <c r="E758" s="164"/>
      <c r="F758" s="433"/>
      <c r="G758" s="632"/>
      <c r="H758" s="165"/>
      <c r="I758" s="166"/>
      <c r="J758" s="167"/>
      <c r="K758" s="168"/>
      <c r="L758" s="593"/>
      <c r="M758" s="594"/>
      <c r="N758" s="181" t="s">
        <v>1491</v>
      </c>
      <c r="O758" s="172"/>
      <c r="P758" s="173"/>
      <c r="Q758" s="174"/>
      <c r="R758" s="174"/>
      <c r="S758" s="174"/>
      <c r="T758" s="174"/>
      <c r="U758" s="175"/>
      <c r="V758" s="173"/>
      <c r="W758" s="176"/>
      <c r="X758" s="175"/>
    </row>
    <row r="759" spans="1:24" s="306" customFormat="1" ht="15" customHeight="1" x14ac:dyDescent="0.15">
      <c r="A759" s="148">
        <v>6</v>
      </c>
      <c r="B759" s="149" t="s">
        <v>965</v>
      </c>
      <c r="C759" s="150" t="s">
        <v>940</v>
      </c>
      <c r="D759" s="150" t="s">
        <v>64</v>
      </c>
      <c r="E759" s="150"/>
      <c r="F759" s="438" t="s">
        <v>966</v>
      </c>
      <c r="G759" s="633">
        <v>42192</v>
      </c>
      <c r="H759" s="152">
        <v>42152</v>
      </c>
      <c r="I759" s="177" t="s">
        <v>954</v>
      </c>
      <c r="J759" s="154"/>
      <c r="K759" s="336" t="s">
        <v>1393</v>
      </c>
      <c r="L759" s="591">
        <v>40000</v>
      </c>
      <c r="M759" s="592">
        <v>30000</v>
      </c>
      <c r="N759" s="156">
        <v>-30000</v>
      </c>
      <c r="O759" s="157"/>
      <c r="P759" s="158"/>
      <c r="Q759" s="159"/>
      <c r="R759" s="159"/>
      <c r="S759" s="159">
        <v>318</v>
      </c>
      <c r="T759" s="159"/>
      <c r="U759" s="160"/>
      <c r="V759" s="158"/>
      <c r="W759" s="161"/>
      <c r="X759" s="160"/>
    </row>
    <row r="760" spans="1:24" s="306" customFormat="1" ht="15" customHeight="1" x14ac:dyDescent="0.15">
      <c r="A760" s="192"/>
      <c r="B760" s="212"/>
      <c r="C760" s="213"/>
      <c r="D760" s="213"/>
      <c r="E760" s="213"/>
      <c r="F760" s="439" t="s">
        <v>967</v>
      </c>
      <c r="G760" s="634"/>
      <c r="H760" s="185">
        <v>42178</v>
      </c>
      <c r="I760" s="221" t="s">
        <v>968</v>
      </c>
      <c r="J760" s="154"/>
      <c r="K760" s="337" t="s">
        <v>1394</v>
      </c>
      <c r="L760" s="597"/>
      <c r="M760" s="598"/>
      <c r="N760" s="183" t="s">
        <v>1491</v>
      </c>
      <c r="O760" s="191"/>
      <c r="P760" s="196">
        <v>10000</v>
      </c>
      <c r="Q760" s="194"/>
      <c r="R760" s="194">
        <v>317</v>
      </c>
      <c r="S760" s="194"/>
      <c r="T760" s="194">
        <v>63400</v>
      </c>
      <c r="U760" s="195"/>
      <c r="V760" s="196">
        <v>73400</v>
      </c>
      <c r="W760" s="197"/>
      <c r="X760" s="195">
        <v>73400</v>
      </c>
    </row>
    <row r="761" spans="1:24" ht="15" customHeight="1" x14ac:dyDescent="0.15">
      <c r="A761" s="162"/>
      <c r="B761" s="163"/>
      <c r="C761" s="164"/>
      <c r="D761" s="164"/>
      <c r="E761" s="164"/>
      <c r="F761" s="433" t="s">
        <v>969</v>
      </c>
      <c r="G761" s="632"/>
      <c r="H761" s="165"/>
      <c r="I761" s="166"/>
      <c r="J761" s="167"/>
      <c r="K761" s="168"/>
      <c r="L761" s="593"/>
      <c r="M761" s="594"/>
      <c r="N761" s="181"/>
      <c r="O761" s="172"/>
      <c r="P761" s="173"/>
      <c r="Q761" s="174"/>
      <c r="R761" s="174"/>
      <c r="S761" s="174"/>
      <c r="T761" s="174"/>
      <c r="U761" s="175"/>
      <c r="V761" s="173"/>
      <c r="W761" s="176"/>
      <c r="X761" s="175"/>
    </row>
    <row r="762" spans="1:24" ht="15" customHeight="1" x14ac:dyDescent="0.15">
      <c r="A762" s="148">
        <v>6</v>
      </c>
      <c r="B762" s="149" t="s">
        <v>970</v>
      </c>
      <c r="C762" s="150" t="s">
        <v>971</v>
      </c>
      <c r="D762" s="150" t="s">
        <v>972</v>
      </c>
      <c r="E762" s="150"/>
      <c r="F762" s="438" t="s">
        <v>973</v>
      </c>
      <c r="G762" s="633">
        <v>42199</v>
      </c>
      <c r="H762" s="152">
        <v>42335</v>
      </c>
      <c r="I762" s="153"/>
      <c r="J762" s="154"/>
      <c r="K762" s="179" t="s">
        <v>1555</v>
      </c>
      <c r="L762" s="591">
        <v>20000</v>
      </c>
      <c r="M762" s="592">
        <v>10000</v>
      </c>
      <c r="N762" s="183">
        <v>-110000</v>
      </c>
      <c r="O762" s="157"/>
      <c r="P762" s="158">
        <v>10000</v>
      </c>
      <c r="Q762" s="159"/>
      <c r="R762" s="159">
        <v>160</v>
      </c>
      <c r="S762" s="159"/>
      <c r="T762" s="159">
        <v>32000</v>
      </c>
      <c r="U762" s="160"/>
      <c r="V762" s="158">
        <v>152000</v>
      </c>
      <c r="W762" s="161"/>
      <c r="X762" s="160">
        <v>42000</v>
      </c>
    </row>
    <row r="763" spans="1:24" ht="15" customHeight="1" x14ac:dyDescent="0.15">
      <c r="A763" s="162"/>
      <c r="B763" s="163"/>
      <c r="C763" s="164"/>
      <c r="D763" s="164"/>
      <c r="E763" s="164"/>
      <c r="F763" s="433"/>
      <c r="G763" s="632"/>
      <c r="H763" s="165"/>
      <c r="I763" s="166"/>
      <c r="J763" s="167"/>
      <c r="K763" s="224" t="s">
        <v>1556</v>
      </c>
      <c r="L763" s="593">
        <v>100000</v>
      </c>
      <c r="M763" s="594">
        <v>100000</v>
      </c>
      <c r="N763" s="181" t="s">
        <v>1565</v>
      </c>
      <c r="O763" s="172"/>
      <c r="P763" s="173"/>
      <c r="Q763" s="174"/>
      <c r="R763" s="174"/>
      <c r="S763" s="174"/>
      <c r="T763" s="174"/>
      <c r="U763" s="175"/>
      <c r="V763" s="173"/>
      <c r="W763" s="176"/>
      <c r="X763" s="175"/>
    </row>
    <row r="764" spans="1:24" ht="15" customHeight="1" x14ac:dyDescent="0.15">
      <c r="A764" s="148">
        <v>6</v>
      </c>
      <c r="B764" s="149" t="s">
        <v>974</v>
      </c>
      <c r="C764" s="150" t="s">
        <v>931</v>
      </c>
      <c r="D764" s="150" t="s">
        <v>972</v>
      </c>
      <c r="E764" s="150"/>
      <c r="F764" s="438" t="s">
        <v>975</v>
      </c>
      <c r="G764" s="633">
        <v>42206</v>
      </c>
      <c r="H764" s="152">
        <v>42184</v>
      </c>
      <c r="I764" s="177" t="s">
        <v>976</v>
      </c>
      <c r="J764" s="154"/>
      <c r="K764" s="155" t="s">
        <v>977</v>
      </c>
      <c r="L764" s="591">
        <v>20000</v>
      </c>
      <c r="M764" s="592">
        <v>10000</v>
      </c>
      <c r="N764" s="156">
        <v>-10000</v>
      </c>
      <c r="O764" s="157"/>
      <c r="P764" s="158">
        <v>10000</v>
      </c>
      <c r="Q764" s="159"/>
      <c r="R764" s="159">
        <v>237</v>
      </c>
      <c r="S764" s="159"/>
      <c r="T764" s="159">
        <v>47400</v>
      </c>
      <c r="U764" s="160"/>
      <c r="V764" s="158">
        <v>47400</v>
      </c>
      <c r="W764" s="161"/>
      <c r="X764" s="160">
        <v>47400</v>
      </c>
    </row>
    <row r="765" spans="1:24" ht="15" customHeight="1" x14ac:dyDescent="0.15">
      <c r="A765" s="162"/>
      <c r="B765" s="163"/>
      <c r="C765" s="164"/>
      <c r="D765" s="164"/>
      <c r="E765" s="164"/>
      <c r="F765" s="433" t="s">
        <v>978</v>
      </c>
      <c r="G765" s="632"/>
      <c r="H765" s="165">
        <v>42730</v>
      </c>
      <c r="I765" s="166"/>
      <c r="J765" s="167"/>
      <c r="K765" s="168" t="s">
        <v>979</v>
      </c>
      <c r="L765" s="593"/>
      <c r="M765" s="594"/>
      <c r="N765" s="181" t="s">
        <v>1860</v>
      </c>
      <c r="O765" s="172"/>
      <c r="P765" s="173"/>
      <c r="Q765" s="174"/>
      <c r="R765" s="174"/>
      <c r="S765" s="174"/>
      <c r="T765" s="174"/>
      <c r="U765" s="175"/>
      <c r="V765" s="173"/>
      <c r="W765" s="176"/>
      <c r="X765" s="175"/>
    </row>
    <row r="766" spans="1:24" ht="15" customHeight="1" x14ac:dyDescent="0.15">
      <c r="A766" s="148">
        <v>7</v>
      </c>
      <c r="B766" s="149" t="s">
        <v>980</v>
      </c>
      <c r="C766" s="150" t="s">
        <v>931</v>
      </c>
      <c r="D766" s="150" t="s">
        <v>972</v>
      </c>
      <c r="E766" s="150"/>
      <c r="F766" s="438" t="s">
        <v>981</v>
      </c>
      <c r="G766" s="633">
        <v>42236</v>
      </c>
      <c r="H766" s="152">
        <v>42240</v>
      </c>
      <c r="I766" s="177" t="s">
        <v>1503</v>
      </c>
      <c r="J766" s="178" t="s">
        <v>933</v>
      </c>
      <c r="K766" s="179"/>
      <c r="L766" s="591">
        <v>40000</v>
      </c>
      <c r="M766" s="592">
        <v>30000</v>
      </c>
      <c r="N766" s="156">
        <v>-30000</v>
      </c>
      <c r="O766" s="157"/>
      <c r="P766" s="158">
        <v>10000</v>
      </c>
      <c r="Q766" s="159"/>
      <c r="R766" s="159">
        <v>478</v>
      </c>
      <c r="S766" s="159"/>
      <c r="T766" s="159">
        <v>95600</v>
      </c>
      <c r="U766" s="160"/>
      <c r="V766" s="158">
        <v>135600</v>
      </c>
      <c r="W766" s="161"/>
      <c r="X766" s="160">
        <v>105600</v>
      </c>
    </row>
    <row r="767" spans="1:24" ht="15" customHeight="1" x14ac:dyDescent="0.15">
      <c r="A767" s="192"/>
      <c r="B767" s="212"/>
      <c r="C767" s="213"/>
      <c r="D767" s="213"/>
      <c r="E767" s="213"/>
      <c r="F767" s="439" t="s">
        <v>982</v>
      </c>
      <c r="G767" s="634"/>
      <c r="H767" s="185"/>
      <c r="I767" s="166"/>
      <c r="J767" s="167"/>
      <c r="K767" s="222"/>
      <c r="L767" s="597"/>
      <c r="M767" s="598"/>
      <c r="N767" s="181" t="s">
        <v>1539</v>
      </c>
      <c r="O767" s="191"/>
      <c r="P767" s="196"/>
      <c r="Q767" s="194"/>
      <c r="R767" s="194"/>
      <c r="S767" s="194"/>
      <c r="T767" s="194"/>
      <c r="U767" s="195"/>
      <c r="V767" s="196"/>
      <c r="W767" s="197"/>
      <c r="X767" s="195"/>
    </row>
    <row r="768" spans="1:24" ht="15" customHeight="1" x14ac:dyDescent="0.15">
      <c r="A768" s="148">
        <v>7</v>
      </c>
      <c r="B768" s="149" t="s">
        <v>983</v>
      </c>
      <c r="C768" s="150" t="s">
        <v>926</v>
      </c>
      <c r="D768" s="150" t="s">
        <v>984</v>
      </c>
      <c r="E768" s="150"/>
      <c r="F768" s="438" t="s">
        <v>985</v>
      </c>
      <c r="G768" s="633">
        <v>42242</v>
      </c>
      <c r="H768" s="152">
        <v>42368</v>
      </c>
      <c r="I768" s="177"/>
      <c r="J768" s="178"/>
      <c r="K768" s="179"/>
      <c r="L768" s="591">
        <v>60000</v>
      </c>
      <c r="M768" s="592">
        <v>50000</v>
      </c>
      <c r="N768" s="214">
        <v>-50000</v>
      </c>
      <c r="O768" s="157"/>
      <c r="P768" s="158">
        <v>10000</v>
      </c>
      <c r="Q768" s="159"/>
      <c r="R768" s="159">
        <v>14</v>
      </c>
      <c r="S768" s="159"/>
      <c r="T768" s="159">
        <v>2800</v>
      </c>
      <c r="U768" s="160"/>
      <c r="V768" s="158">
        <v>62800</v>
      </c>
      <c r="W768" s="161"/>
      <c r="X768" s="160">
        <v>12800</v>
      </c>
    </row>
    <row r="769" spans="1:24" ht="15" customHeight="1" x14ac:dyDescent="0.15">
      <c r="A769" s="162"/>
      <c r="B769" s="163"/>
      <c r="C769" s="164"/>
      <c r="D769" s="164"/>
      <c r="E769" s="164"/>
      <c r="F769" s="433"/>
      <c r="G769" s="632"/>
      <c r="H769" s="165"/>
      <c r="I769" s="166"/>
      <c r="J769" s="167"/>
      <c r="K769" s="168"/>
      <c r="L769" s="593"/>
      <c r="M769" s="594"/>
      <c r="N769" s="181" t="s">
        <v>1622</v>
      </c>
      <c r="O769" s="172"/>
      <c r="P769" s="173"/>
      <c r="Q769" s="174"/>
      <c r="R769" s="174"/>
      <c r="S769" s="174"/>
      <c r="T769" s="174"/>
      <c r="U769" s="175"/>
      <c r="V769" s="173"/>
      <c r="W769" s="176"/>
      <c r="X769" s="175"/>
    </row>
    <row r="770" spans="1:24" ht="15" customHeight="1" x14ac:dyDescent="0.15">
      <c r="A770" s="148">
        <v>8</v>
      </c>
      <c r="B770" s="149">
        <v>2</v>
      </c>
      <c r="C770" s="150" t="s">
        <v>926</v>
      </c>
      <c r="D770" s="150" t="s">
        <v>986</v>
      </c>
      <c r="E770" s="150"/>
      <c r="F770" s="438" t="s">
        <v>987</v>
      </c>
      <c r="G770" s="633">
        <v>42249</v>
      </c>
      <c r="H770" s="152">
        <v>42730</v>
      </c>
      <c r="I770" s="177"/>
      <c r="J770" s="178"/>
      <c r="K770" s="179"/>
      <c r="L770" s="591">
        <v>20000</v>
      </c>
      <c r="M770" s="592">
        <v>10000</v>
      </c>
      <c r="N770" s="156">
        <v>-10000</v>
      </c>
      <c r="O770" s="157"/>
      <c r="P770" s="158">
        <v>10000</v>
      </c>
      <c r="Q770" s="159"/>
      <c r="R770" s="159">
        <v>229</v>
      </c>
      <c r="S770" s="159"/>
      <c r="T770" s="159">
        <v>45800</v>
      </c>
      <c r="U770" s="160"/>
      <c r="V770" s="158">
        <v>65800</v>
      </c>
      <c r="W770" s="161"/>
      <c r="X770" s="160">
        <v>55800</v>
      </c>
    </row>
    <row r="771" spans="1:24" ht="15" customHeight="1" x14ac:dyDescent="0.15">
      <c r="A771" s="162"/>
      <c r="B771" s="163"/>
      <c r="C771" s="164"/>
      <c r="D771" s="164"/>
      <c r="E771" s="164"/>
      <c r="F771" s="433" t="s">
        <v>1624</v>
      </c>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15">
      <c r="A772" s="148">
        <v>8</v>
      </c>
      <c r="B772" s="149" t="s">
        <v>988</v>
      </c>
      <c r="C772" s="150" t="s">
        <v>989</v>
      </c>
      <c r="D772" s="150" t="s">
        <v>990</v>
      </c>
      <c r="E772" s="150"/>
      <c r="F772" s="438" t="s">
        <v>991</v>
      </c>
      <c r="G772" s="633">
        <v>42277</v>
      </c>
      <c r="H772" s="152">
        <v>42254</v>
      </c>
      <c r="I772" s="177" t="s">
        <v>933</v>
      </c>
      <c r="J772" s="178"/>
      <c r="K772" s="179"/>
      <c r="L772" s="591">
        <v>60000</v>
      </c>
      <c r="M772" s="592">
        <v>50000</v>
      </c>
      <c r="N772" s="156">
        <v>-50000</v>
      </c>
      <c r="O772" s="157"/>
      <c r="P772" s="158">
        <v>10000</v>
      </c>
      <c r="Q772" s="159"/>
      <c r="R772" s="159">
        <v>12</v>
      </c>
      <c r="S772" s="159"/>
      <c r="T772" s="159">
        <v>2400</v>
      </c>
      <c r="U772" s="160"/>
      <c r="V772" s="158">
        <v>62400</v>
      </c>
      <c r="W772" s="161"/>
      <c r="X772" s="160">
        <v>12400</v>
      </c>
    </row>
    <row r="773" spans="1:24" ht="15" customHeight="1" x14ac:dyDescent="0.15">
      <c r="A773" s="192"/>
      <c r="B773" s="212"/>
      <c r="C773" s="213"/>
      <c r="D773" s="213"/>
      <c r="E773" s="213"/>
      <c r="F773" s="439"/>
      <c r="G773" s="634"/>
      <c r="H773" s="185"/>
      <c r="I773" s="166"/>
      <c r="J773" s="223"/>
      <c r="K773" s="168"/>
      <c r="L773" s="597"/>
      <c r="M773" s="598"/>
      <c r="N773" s="183" t="s">
        <v>1539</v>
      </c>
      <c r="O773" s="191"/>
      <c r="P773" s="196"/>
      <c r="Q773" s="194"/>
      <c r="R773" s="194"/>
      <c r="S773" s="194"/>
      <c r="T773" s="194"/>
      <c r="U773" s="195"/>
      <c r="V773" s="196"/>
      <c r="W773" s="197"/>
      <c r="X773" s="195"/>
    </row>
    <row r="774" spans="1:24" ht="15" customHeight="1" x14ac:dyDescent="0.15">
      <c r="A774" s="148">
        <v>9</v>
      </c>
      <c r="B774" s="149" t="s">
        <v>992</v>
      </c>
      <c r="C774" s="150" t="s">
        <v>989</v>
      </c>
      <c r="D774" s="150" t="s">
        <v>993</v>
      </c>
      <c r="E774" s="150"/>
      <c r="F774" s="438" t="s">
        <v>994</v>
      </c>
      <c r="G774" s="633">
        <v>42297</v>
      </c>
      <c r="H774" s="152">
        <v>42730</v>
      </c>
      <c r="I774" s="177"/>
      <c r="J774" s="178"/>
      <c r="K774" s="179"/>
      <c r="L774" s="591">
        <v>40000</v>
      </c>
      <c r="M774" s="592">
        <v>30000</v>
      </c>
      <c r="N774" s="156">
        <v>-30000</v>
      </c>
      <c r="O774" s="157"/>
      <c r="P774" s="158">
        <v>10000</v>
      </c>
      <c r="Q774" s="159"/>
      <c r="R774" s="159">
        <v>193</v>
      </c>
      <c r="S774" s="159"/>
      <c r="T774" s="159">
        <v>38600</v>
      </c>
      <c r="U774" s="160"/>
      <c r="V774" s="158">
        <v>78600</v>
      </c>
      <c r="W774" s="161"/>
      <c r="X774" s="160">
        <v>48600</v>
      </c>
    </row>
    <row r="775" spans="1:24" ht="15" customHeight="1" x14ac:dyDescent="0.15">
      <c r="A775" s="162"/>
      <c r="B775" s="163"/>
      <c r="C775" s="164"/>
      <c r="D775" s="164"/>
      <c r="E775" s="164"/>
      <c r="F775" s="433"/>
      <c r="G775" s="632"/>
      <c r="H775" s="224"/>
      <c r="I775" s="166"/>
      <c r="J775" s="167"/>
      <c r="K775" s="168"/>
      <c r="L775" s="593"/>
      <c r="M775" s="594"/>
      <c r="N775" s="181" t="s">
        <v>1860</v>
      </c>
      <c r="O775" s="172"/>
      <c r="P775" s="173"/>
      <c r="Q775" s="174"/>
      <c r="R775" s="174"/>
      <c r="S775" s="174"/>
      <c r="T775" s="174"/>
      <c r="U775" s="175"/>
      <c r="V775" s="173"/>
      <c r="W775" s="176"/>
      <c r="X775" s="175"/>
    </row>
    <row r="776" spans="1:24" ht="15" customHeight="1" x14ac:dyDescent="0.15">
      <c r="A776" s="148">
        <v>10</v>
      </c>
      <c r="B776" s="149" t="s">
        <v>995</v>
      </c>
      <c r="C776" s="150" t="s">
        <v>931</v>
      </c>
      <c r="D776" s="150" t="s">
        <v>89</v>
      </c>
      <c r="E776" s="150"/>
      <c r="F776" s="438" t="s">
        <v>996</v>
      </c>
      <c r="G776" s="633">
        <v>42312</v>
      </c>
      <c r="H776" s="152">
        <v>42282</v>
      </c>
      <c r="I776" s="177" t="s">
        <v>933</v>
      </c>
      <c r="J776" s="178" t="s">
        <v>933</v>
      </c>
      <c r="K776" s="179"/>
      <c r="L776" s="591">
        <v>20000</v>
      </c>
      <c r="M776" s="592">
        <v>10000</v>
      </c>
      <c r="N776" s="183">
        <v>-10000</v>
      </c>
      <c r="O776" s="157"/>
      <c r="P776" s="158">
        <v>10000</v>
      </c>
      <c r="Q776" s="159"/>
      <c r="R776" s="159">
        <v>10</v>
      </c>
      <c r="S776" s="159"/>
      <c r="T776" s="159">
        <v>2000</v>
      </c>
      <c r="U776" s="160"/>
      <c r="V776" s="158">
        <v>22000</v>
      </c>
      <c r="W776" s="161"/>
      <c r="X776" s="160">
        <v>12000</v>
      </c>
    </row>
    <row r="777" spans="1:24" ht="15" customHeight="1" x14ac:dyDescent="0.15">
      <c r="A777" s="192"/>
      <c r="B777" s="212"/>
      <c r="C777" s="213"/>
      <c r="D777" s="213"/>
      <c r="E777" s="213"/>
      <c r="F777" s="439"/>
      <c r="G777" s="634"/>
      <c r="H777" s="185"/>
      <c r="I777" s="166"/>
      <c r="J777" s="167"/>
      <c r="K777" s="168"/>
      <c r="L777" s="597"/>
      <c r="M777" s="598"/>
      <c r="N777" s="181" t="s">
        <v>1539</v>
      </c>
      <c r="O777" s="191"/>
      <c r="P777" s="196"/>
      <c r="Q777" s="194"/>
      <c r="R777" s="194"/>
      <c r="S777" s="194"/>
      <c r="T777" s="194"/>
      <c r="U777" s="195"/>
      <c r="V777" s="196"/>
      <c r="W777" s="197"/>
      <c r="X777" s="195"/>
    </row>
    <row r="778" spans="1:24" ht="15" customHeight="1" x14ac:dyDescent="0.15">
      <c r="A778" s="148">
        <v>10</v>
      </c>
      <c r="B778" s="149" t="s">
        <v>995</v>
      </c>
      <c r="C778" s="150" t="s">
        <v>997</v>
      </c>
      <c r="D778" s="150" t="s">
        <v>998</v>
      </c>
      <c r="E778" s="150"/>
      <c r="F778" s="438" t="s">
        <v>999</v>
      </c>
      <c r="G778" s="633">
        <v>42312</v>
      </c>
      <c r="H778" s="152">
        <v>42730</v>
      </c>
      <c r="I778" s="177"/>
      <c r="J778" s="178"/>
      <c r="K778" s="155"/>
      <c r="L778" s="591">
        <v>40000</v>
      </c>
      <c r="M778" s="592">
        <v>30000</v>
      </c>
      <c r="N778" s="156">
        <v>-30000</v>
      </c>
      <c r="O778" s="157"/>
      <c r="P778" s="158">
        <v>10000</v>
      </c>
      <c r="Q778" s="159"/>
      <c r="R778" s="159">
        <v>286</v>
      </c>
      <c r="S778" s="159"/>
      <c r="T778" s="159">
        <v>57200</v>
      </c>
      <c r="U778" s="160"/>
      <c r="V778" s="158">
        <v>97200</v>
      </c>
      <c r="W778" s="161"/>
      <c r="X778" s="160">
        <v>67200</v>
      </c>
    </row>
    <row r="779" spans="1:24" ht="15" customHeight="1" x14ac:dyDescent="0.15">
      <c r="A779" s="162"/>
      <c r="B779" s="163"/>
      <c r="C779" s="164"/>
      <c r="D779" s="164"/>
      <c r="E779" s="164"/>
      <c r="F779" s="433"/>
      <c r="G779" s="632"/>
      <c r="H779" s="165"/>
      <c r="I779" s="166"/>
      <c r="J779" s="167"/>
      <c r="K779" s="168"/>
      <c r="L779" s="593"/>
      <c r="M779" s="594"/>
      <c r="N779" s="181" t="s">
        <v>1860</v>
      </c>
      <c r="O779" s="172"/>
      <c r="P779" s="173"/>
      <c r="Q779" s="174"/>
      <c r="R779" s="174"/>
      <c r="S779" s="174"/>
      <c r="T779" s="174"/>
      <c r="U779" s="175"/>
      <c r="V779" s="173"/>
      <c r="W779" s="176"/>
      <c r="X779" s="175"/>
    </row>
    <row r="780" spans="1:24" ht="15" customHeight="1" x14ac:dyDescent="0.15">
      <c r="A780" s="148">
        <v>10</v>
      </c>
      <c r="B780" s="149">
        <v>4</v>
      </c>
      <c r="C780" s="150" t="s">
        <v>931</v>
      </c>
      <c r="D780" s="150" t="s">
        <v>1000</v>
      </c>
      <c r="E780" s="150"/>
      <c r="F780" s="438" t="s">
        <v>1001</v>
      </c>
      <c r="G780" s="633"/>
      <c r="H780" s="151"/>
      <c r="I780" s="177"/>
      <c r="J780" s="178"/>
      <c r="K780" s="189" t="s">
        <v>946</v>
      </c>
      <c r="L780" s="591"/>
      <c r="M780" s="592"/>
      <c r="N780" s="156"/>
      <c r="O780" s="157"/>
      <c r="P780" s="158"/>
      <c r="Q780" s="159"/>
      <c r="R780" s="159"/>
      <c r="S780" s="159"/>
      <c r="T780" s="159"/>
      <c r="U780" s="160"/>
      <c r="V780" s="158"/>
      <c r="W780" s="161"/>
      <c r="X780" s="160"/>
    </row>
    <row r="781" spans="1:24" ht="15" customHeight="1" x14ac:dyDescent="0.15">
      <c r="A781" s="162"/>
      <c r="B781" s="163"/>
      <c r="C781" s="164"/>
      <c r="D781" s="164"/>
      <c r="E781" s="164"/>
      <c r="F781" s="433"/>
      <c r="G781" s="632"/>
      <c r="H781" s="165"/>
      <c r="I781" s="166"/>
      <c r="J781" s="167"/>
      <c r="K781" s="168"/>
      <c r="L781" s="593"/>
      <c r="M781" s="594"/>
      <c r="N781" s="181"/>
      <c r="O781" s="172"/>
      <c r="P781" s="173"/>
      <c r="Q781" s="174"/>
      <c r="R781" s="174"/>
      <c r="S781" s="174"/>
      <c r="T781" s="174"/>
      <c r="U781" s="175"/>
      <c r="V781" s="173"/>
      <c r="W781" s="176"/>
      <c r="X781" s="175"/>
    </row>
    <row r="782" spans="1:24" ht="15" customHeight="1" x14ac:dyDescent="0.15">
      <c r="A782" s="225">
        <v>10</v>
      </c>
      <c r="B782" s="226" t="s">
        <v>1002</v>
      </c>
      <c r="C782" s="150" t="s">
        <v>1003</v>
      </c>
      <c r="D782" s="150" t="s">
        <v>1004</v>
      </c>
      <c r="E782" s="150"/>
      <c r="F782" s="435" t="s">
        <v>1005</v>
      </c>
      <c r="G782" s="633"/>
      <c r="H782" s="151"/>
      <c r="I782" s="137"/>
      <c r="J782" s="138"/>
      <c r="K782" s="189" t="s">
        <v>946</v>
      </c>
      <c r="L782" s="591"/>
      <c r="M782" s="592"/>
      <c r="N782" s="156"/>
      <c r="O782" s="157"/>
      <c r="P782" s="158"/>
      <c r="Q782" s="159"/>
      <c r="R782" s="159"/>
      <c r="S782" s="159"/>
      <c r="T782" s="159"/>
      <c r="U782" s="160"/>
      <c r="V782" s="158"/>
      <c r="W782" s="161"/>
      <c r="X782" s="160"/>
    </row>
    <row r="783" spans="1:24" ht="15" customHeight="1" x14ac:dyDescent="0.15">
      <c r="A783" s="162"/>
      <c r="B783" s="163"/>
      <c r="C783" s="164"/>
      <c r="D783" s="164"/>
      <c r="E783" s="164"/>
      <c r="F783" s="433"/>
      <c r="G783" s="632"/>
      <c r="H783" s="165"/>
      <c r="I783" s="166"/>
      <c r="J783" s="167"/>
      <c r="K783" s="222"/>
      <c r="L783" s="597"/>
      <c r="M783" s="598"/>
      <c r="N783" s="181"/>
      <c r="O783" s="191"/>
      <c r="P783" s="196"/>
      <c r="Q783" s="194"/>
      <c r="R783" s="194"/>
      <c r="S783" s="194"/>
      <c r="T783" s="194"/>
      <c r="U783" s="195"/>
      <c r="V783" s="196"/>
      <c r="W783" s="197"/>
      <c r="X783" s="195"/>
    </row>
    <row r="784" spans="1:24" ht="15" customHeight="1" x14ac:dyDescent="0.15">
      <c r="A784" s="148">
        <v>10</v>
      </c>
      <c r="B784" s="149" t="s">
        <v>1006</v>
      </c>
      <c r="C784" s="150" t="s">
        <v>931</v>
      </c>
      <c r="D784" s="150" t="s">
        <v>32</v>
      </c>
      <c r="E784" s="150"/>
      <c r="F784" s="438" t="s">
        <v>1007</v>
      </c>
      <c r="G784" s="633">
        <v>42320</v>
      </c>
      <c r="H784" s="152">
        <v>42520</v>
      </c>
      <c r="I784" s="177"/>
      <c r="J784" s="178"/>
      <c r="K784" s="179"/>
      <c r="L784" s="591">
        <v>20000</v>
      </c>
      <c r="M784" s="592">
        <v>10000</v>
      </c>
      <c r="N784" s="156">
        <v>-10000</v>
      </c>
      <c r="O784" s="157"/>
      <c r="P784" s="158">
        <v>10000</v>
      </c>
      <c r="Q784" s="159"/>
      <c r="R784" s="159">
        <v>40</v>
      </c>
      <c r="S784" s="159"/>
      <c r="T784" s="159">
        <v>8000</v>
      </c>
      <c r="U784" s="160"/>
      <c r="V784" s="158">
        <v>28000</v>
      </c>
      <c r="W784" s="161"/>
      <c r="X784" s="160">
        <v>18000</v>
      </c>
    </row>
    <row r="785" spans="1:24" ht="15" customHeight="1" x14ac:dyDescent="0.15">
      <c r="A785" s="162"/>
      <c r="B785" s="163"/>
      <c r="C785" s="164"/>
      <c r="D785" s="164" t="s">
        <v>1008</v>
      </c>
      <c r="E785" s="164"/>
      <c r="F785" s="433"/>
      <c r="G785" s="632"/>
      <c r="H785" s="165"/>
      <c r="I785" s="166"/>
      <c r="J785" s="167"/>
      <c r="K785" s="168"/>
      <c r="L785" s="593"/>
      <c r="M785" s="594"/>
      <c r="N785" s="181" t="s">
        <v>1860</v>
      </c>
      <c r="O785" s="172"/>
      <c r="P785" s="173"/>
      <c r="Q785" s="174"/>
      <c r="R785" s="174"/>
      <c r="S785" s="174"/>
      <c r="T785" s="174"/>
      <c r="U785" s="175"/>
      <c r="V785" s="173"/>
      <c r="W785" s="176"/>
      <c r="X785" s="175"/>
    </row>
    <row r="786" spans="1:24" ht="15" customHeight="1" x14ac:dyDescent="0.15">
      <c r="A786" s="148">
        <v>10</v>
      </c>
      <c r="B786" s="149" t="s">
        <v>1009</v>
      </c>
      <c r="C786" s="150" t="s">
        <v>926</v>
      </c>
      <c r="D786" s="150" t="s">
        <v>32</v>
      </c>
      <c r="E786" s="150"/>
      <c r="F786" s="438" t="s">
        <v>1010</v>
      </c>
      <c r="G786" s="633">
        <v>42326</v>
      </c>
      <c r="H786" s="152">
        <v>42300</v>
      </c>
      <c r="I786" s="177" t="s">
        <v>933</v>
      </c>
      <c r="J786" s="227"/>
      <c r="K786" s="222"/>
      <c r="L786" s="591">
        <v>60000</v>
      </c>
      <c r="M786" s="592">
        <v>50000</v>
      </c>
      <c r="N786" s="156">
        <v>-50000</v>
      </c>
      <c r="O786" s="157"/>
      <c r="P786" s="158">
        <v>10000</v>
      </c>
      <c r="Q786" s="159"/>
      <c r="R786" s="159">
        <v>24</v>
      </c>
      <c r="S786" s="159"/>
      <c r="T786" s="159">
        <v>4800</v>
      </c>
      <c r="U786" s="160"/>
      <c r="V786" s="158">
        <v>64800</v>
      </c>
      <c r="W786" s="161"/>
      <c r="X786" s="160">
        <v>14800</v>
      </c>
    </row>
    <row r="787" spans="1:24" ht="15" customHeight="1" x14ac:dyDescent="0.15">
      <c r="A787" s="162"/>
      <c r="B787" s="163"/>
      <c r="C787" s="164"/>
      <c r="D787" s="164"/>
      <c r="E787" s="164"/>
      <c r="F787" s="433"/>
      <c r="G787" s="632"/>
      <c r="H787" s="165"/>
      <c r="I787" s="166"/>
      <c r="J787" s="167"/>
      <c r="K787" s="168"/>
      <c r="L787" s="593"/>
      <c r="M787" s="594"/>
      <c r="N787" s="181" t="s">
        <v>1539</v>
      </c>
      <c r="O787" s="172"/>
      <c r="P787" s="173"/>
      <c r="Q787" s="174"/>
      <c r="R787" s="174"/>
      <c r="S787" s="174"/>
      <c r="T787" s="174"/>
      <c r="U787" s="175"/>
      <c r="V787" s="173"/>
      <c r="W787" s="176"/>
      <c r="X787" s="175"/>
    </row>
    <row r="788" spans="1:24" ht="15" customHeight="1" x14ac:dyDescent="0.15">
      <c r="A788" s="148">
        <v>10</v>
      </c>
      <c r="B788" s="149" t="s">
        <v>1011</v>
      </c>
      <c r="C788" s="150" t="s">
        <v>989</v>
      </c>
      <c r="D788" s="150" t="s">
        <v>92</v>
      </c>
      <c r="E788" s="150"/>
      <c r="F788" s="438" t="s">
        <v>1012</v>
      </c>
      <c r="G788" s="633">
        <v>42339</v>
      </c>
      <c r="H788" s="152">
        <v>42314</v>
      </c>
      <c r="I788" s="177" t="s">
        <v>933</v>
      </c>
      <c r="J788" s="178" t="s">
        <v>933</v>
      </c>
      <c r="K788" s="179"/>
      <c r="L788" s="591">
        <v>40000</v>
      </c>
      <c r="M788" s="592">
        <v>30000</v>
      </c>
      <c r="N788" s="156">
        <v>-30000</v>
      </c>
      <c r="O788" s="157"/>
      <c r="P788" s="158">
        <v>10000</v>
      </c>
      <c r="Q788" s="159"/>
      <c r="R788" s="159">
        <v>384</v>
      </c>
      <c r="S788" s="159"/>
      <c r="T788" s="159">
        <v>76800</v>
      </c>
      <c r="U788" s="160"/>
      <c r="V788" s="158">
        <v>116800</v>
      </c>
      <c r="W788" s="161"/>
      <c r="X788" s="160">
        <v>86800</v>
      </c>
    </row>
    <row r="789" spans="1:24" ht="15" customHeight="1" x14ac:dyDescent="0.15">
      <c r="A789" s="162"/>
      <c r="B789" s="163"/>
      <c r="C789" s="164"/>
      <c r="D789" s="164"/>
      <c r="E789" s="164"/>
      <c r="F789" s="433"/>
      <c r="G789" s="632"/>
      <c r="H789" s="165"/>
      <c r="I789" s="166"/>
      <c r="J789" s="167"/>
      <c r="K789" s="168"/>
      <c r="L789" s="593"/>
      <c r="M789" s="594"/>
      <c r="N789" s="181" t="s">
        <v>1565</v>
      </c>
      <c r="O789" s="172"/>
      <c r="P789" s="173"/>
      <c r="Q789" s="174"/>
      <c r="R789" s="174"/>
      <c r="S789" s="174"/>
      <c r="T789" s="174"/>
      <c r="U789" s="175"/>
      <c r="V789" s="173"/>
      <c r="W789" s="176"/>
      <c r="X789" s="175"/>
    </row>
    <row r="790" spans="1:24" ht="15" customHeight="1" x14ac:dyDescent="0.15">
      <c r="A790" s="148">
        <v>11</v>
      </c>
      <c r="B790" s="149">
        <v>3</v>
      </c>
      <c r="C790" s="150" t="s">
        <v>931</v>
      </c>
      <c r="D790" s="150" t="s">
        <v>1013</v>
      </c>
      <c r="E790" s="150"/>
      <c r="F790" s="438" t="s">
        <v>1014</v>
      </c>
      <c r="G790" s="633">
        <v>42341</v>
      </c>
      <c r="H790" s="152"/>
      <c r="I790" s="177"/>
      <c r="J790" s="154"/>
      <c r="K790" s="336" t="s">
        <v>1660</v>
      </c>
      <c r="L790" s="591"/>
      <c r="M790" s="592"/>
      <c r="N790" s="156"/>
      <c r="O790" s="157"/>
      <c r="P790" s="158"/>
      <c r="Q790" s="159"/>
      <c r="R790" s="159"/>
      <c r="S790" s="159"/>
      <c r="T790" s="159"/>
      <c r="U790" s="160"/>
      <c r="V790" s="158"/>
      <c r="W790" s="161"/>
      <c r="X790" s="160"/>
    </row>
    <row r="791" spans="1:24" ht="15" customHeight="1" x14ac:dyDescent="0.15">
      <c r="A791" s="162"/>
      <c r="B791" s="163"/>
      <c r="C791" s="164"/>
      <c r="D791" s="164"/>
      <c r="E791" s="164"/>
      <c r="F791" s="433"/>
      <c r="G791" s="632"/>
      <c r="H791" s="165"/>
      <c r="I791" s="166"/>
      <c r="J791" s="167"/>
      <c r="K791" s="168"/>
      <c r="L791" s="593"/>
      <c r="M791" s="594"/>
      <c r="N791" s="181"/>
      <c r="O791" s="172"/>
      <c r="P791" s="173"/>
      <c r="Q791" s="174"/>
      <c r="R791" s="174"/>
      <c r="S791" s="174"/>
      <c r="T791" s="174"/>
      <c r="U791" s="175"/>
      <c r="V791" s="173"/>
      <c r="W791" s="176"/>
      <c r="X791" s="175"/>
    </row>
    <row r="792" spans="1:24" ht="15" customHeight="1" x14ac:dyDescent="0.15">
      <c r="A792" s="148">
        <v>11</v>
      </c>
      <c r="B792" s="149" t="s">
        <v>1015</v>
      </c>
      <c r="C792" s="150" t="s">
        <v>989</v>
      </c>
      <c r="D792" s="150" t="s">
        <v>69</v>
      </c>
      <c r="E792" s="150"/>
      <c r="F792" s="438" t="s">
        <v>1016</v>
      </c>
      <c r="G792" s="633">
        <v>42346</v>
      </c>
      <c r="H792" s="152">
        <v>42332</v>
      </c>
      <c r="I792" s="177" t="s">
        <v>933</v>
      </c>
      <c r="J792" s="178" t="s">
        <v>933</v>
      </c>
      <c r="K792" s="179"/>
      <c r="L792" s="591">
        <v>60000</v>
      </c>
      <c r="M792" s="592">
        <v>50000</v>
      </c>
      <c r="N792" s="156">
        <v>-50000</v>
      </c>
      <c r="O792" s="157"/>
      <c r="P792" s="158">
        <v>10000</v>
      </c>
      <c r="Q792" s="159"/>
      <c r="R792" s="159">
        <v>20</v>
      </c>
      <c r="S792" s="159"/>
      <c r="T792" s="159">
        <v>4000</v>
      </c>
      <c r="U792" s="160"/>
      <c r="V792" s="158">
        <v>64000</v>
      </c>
      <c r="W792" s="161"/>
      <c r="X792" s="160">
        <v>14000</v>
      </c>
    </row>
    <row r="793" spans="1:24" ht="15" customHeight="1" x14ac:dyDescent="0.15">
      <c r="A793" s="162"/>
      <c r="B793" s="163"/>
      <c r="C793" s="164"/>
      <c r="D793" s="164"/>
      <c r="E793" s="164"/>
      <c r="F793" s="433"/>
      <c r="G793" s="632"/>
      <c r="H793" s="165"/>
      <c r="I793" s="166"/>
      <c r="J793" s="167"/>
      <c r="K793" s="168"/>
      <c r="L793" s="593"/>
      <c r="M793" s="594"/>
      <c r="N793" s="181" t="s">
        <v>1565</v>
      </c>
      <c r="O793" s="172"/>
      <c r="P793" s="173"/>
      <c r="Q793" s="174"/>
      <c r="R793" s="174"/>
      <c r="S793" s="174"/>
      <c r="T793" s="174"/>
      <c r="U793" s="175"/>
      <c r="V793" s="173"/>
      <c r="W793" s="176"/>
      <c r="X793" s="175"/>
    </row>
    <row r="794" spans="1:24" ht="15" customHeight="1" x14ac:dyDescent="0.15">
      <c r="A794" s="148">
        <v>11</v>
      </c>
      <c r="B794" s="149" t="s">
        <v>1017</v>
      </c>
      <c r="C794" s="150" t="s">
        <v>940</v>
      </c>
      <c r="D794" s="150" t="s">
        <v>1018</v>
      </c>
      <c r="E794" s="150"/>
      <c r="F794" s="438" t="s">
        <v>1019</v>
      </c>
      <c r="G794" s="633">
        <v>42353</v>
      </c>
      <c r="H794" s="152">
        <v>42730</v>
      </c>
      <c r="I794" s="177"/>
      <c r="J794" s="178"/>
      <c r="K794" s="179"/>
      <c r="L794" s="591">
        <v>60000</v>
      </c>
      <c r="M794" s="592">
        <v>50000</v>
      </c>
      <c r="N794" s="156">
        <v>-50000</v>
      </c>
      <c r="O794" s="157"/>
      <c r="P794" s="158">
        <v>10000</v>
      </c>
      <c r="Q794" s="159"/>
      <c r="R794" s="159">
        <v>192</v>
      </c>
      <c r="S794" s="159"/>
      <c r="T794" s="159">
        <v>38400</v>
      </c>
      <c r="U794" s="160"/>
      <c r="V794" s="158">
        <v>98400</v>
      </c>
      <c r="W794" s="161"/>
      <c r="X794" s="160">
        <v>48400</v>
      </c>
    </row>
    <row r="795" spans="1:24" ht="15" customHeight="1" x14ac:dyDescent="0.15">
      <c r="A795" s="162"/>
      <c r="B795" s="163"/>
      <c r="C795" s="164"/>
      <c r="D795" s="164"/>
      <c r="E795" s="164"/>
      <c r="F795" s="433" t="s">
        <v>1020</v>
      </c>
      <c r="G795" s="632"/>
      <c r="H795" s="224"/>
      <c r="I795" s="166"/>
      <c r="J795" s="167"/>
      <c r="K795" s="168"/>
      <c r="L795" s="593"/>
      <c r="M795" s="594"/>
      <c r="N795" s="181" t="s">
        <v>1860</v>
      </c>
      <c r="O795" s="172"/>
      <c r="P795" s="173"/>
      <c r="Q795" s="174"/>
      <c r="R795" s="174"/>
      <c r="S795" s="174"/>
      <c r="T795" s="174"/>
      <c r="U795" s="175"/>
      <c r="V795" s="173"/>
      <c r="W795" s="176"/>
      <c r="X795" s="175"/>
    </row>
    <row r="796" spans="1:24" ht="15" customHeight="1" x14ac:dyDescent="0.15">
      <c r="A796" s="148">
        <v>11</v>
      </c>
      <c r="B796" s="149" t="s">
        <v>1021</v>
      </c>
      <c r="C796" s="150" t="s">
        <v>931</v>
      </c>
      <c r="D796" s="150" t="s">
        <v>1022</v>
      </c>
      <c r="E796" s="150"/>
      <c r="F796" s="438" t="s">
        <v>1023</v>
      </c>
      <c r="G796" s="633">
        <v>42360</v>
      </c>
      <c r="H796" s="152">
        <v>42355</v>
      </c>
      <c r="I796" s="177" t="s">
        <v>933</v>
      </c>
      <c r="J796" s="178" t="s">
        <v>933</v>
      </c>
      <c r="K796" s="155"/>
      <c r="L796" s="591">
        <v>20000</v>
      </c>
      <c r="M796" s="592">
        <v>10000</v>
      </c>
      <c r="N796" s="156">
        <v>-10000</v>
      </c>
      <c r="O796" s="157"/>
      <c r="P796" s="158">
        <v>10000</v>
      </c>
      <c r="Q796" s="159"/>
      <c r="R796" s="159">
        <v>16</v>
      </c>
      <c r="S796" s="159"/>
      <c r="T796" s="159">
        <v>3200</v>
      </c>
      <c r="U796" s="160"/>
      <c r="V796" s="158">
        <v>23200</v>
      </c>
      <c r="W796" s="161"/>
      <c r="X796" s="160">
        <v>13200</v>
      </c>
    </row>
    <row r="797" spans="1:24" ht="15" customHeight="1" x14ac:dyDescent="0.15">
      <c r="A797" s="162"/>
      <c r="B797" s="163"/>
      <c r="C797" s="164"/>
      <c r="D797" s="164"/>
      <c r="E797" s="164"/>
      <c r="F797" s="433"/>
      <c r="G797" s="632"/>
      <c r="H797" s="165"/>
      <c r="I797" s="166"/>
      <c r="J797" s="167"/>
      <c r="K797" s="168"/>
      <c r="L797" s="593"/>
      <c r="M797" s="594"/>
      <c r="N797" s="181" t="s">
        <v>1860</v>
      </c>
      <c r="O797" s="172"/>
      <c r="P797" s="173"/>
      <c r="Q797" s="174"/>
      <c r="R797" s="174"/>
      <c r="S797" s="174"/>
      <c r="T797" s="174"/>
      <c r="U797" s="175"/>
      <c r="V797" s="173"/>
      <c r="W797" s="176"/>
      <c r="X797" s="175"/>
    </row>
    <row r="798" spans="1:24" ht="15" customHeight="1" x14ac:dyDescent="0.15">
      <c r="A798" s="192">
        <v>12</v>
      </c>
      <c r="B798" s="212" t="s">
        <v>1024</v>
      </c>
      <c r="C798" s="213" t="s">
        <v>931</v>
      </c>
      <c r="D798" s="150" t="s">
        <v>1013</v>
      </c>
      <c r="E798" s="213"/>
      <c r="F798" s="439" t="s">
        <v>1025</v>
      </c>
      <c r="G798" s="634">
        <v>42369</v>
      </c>
      <c r="H798" s="185">
        <v>42390</v>
      </c>
      <c r="I798" s="221"/>
      <c r="J798" s="227"/>
      <c r="K798" s="222"/>
      <c r="L798" s="597">
        <v>20000</v>
      </c>
      <c r="M798" s="598">
        <v>10000</v>
      </c>
      <c r="N798" s="183">
        <v>-10000</v>
      </c>
      <c r="O798" s="191"/>
      <c r="P798" s="196">
        <v>10000</v>
      </c>
      <c r="Q798" s="194"/>
      <c r="R798" s="194">
        <v>14</v>
      </c>
      <c r="S798" s="194"/>
      <c r="T798" s="194">
        <v>2800</v>
      </c>
      <c r="U798" s="195"/>
      <c r="V798" s="196">
        <v>22800</v>
      </c>
      <c r="W798" s="197"/>
      <c r="X798" s="195">
        <v>12800</v>
      </c>
    </row>
    <row r="799" spans="1:24" ht="15" customHeight="1" x14ac:dyDescent="0.15">
      <c r="A799" s="192"/>
      <c r="B799" s="212"/>
      <c r="C799" s="213"/>
      <c r="D799" s="213"/>
      <c r="E799" s="213"/>
      <c r="F799" s="439"/>
      <c r="G799" s="634"/>
      <c r="H799" s="185"/>
      <c r="I799" s="166"/>
      <c r="J799" s="167"/>
      <c r="K799" s="222"/>
      <c r="L799" s="597"/>
      <c r="M799" s="598"/>
      <c r="N799" s="181" t="s">
        <v>1860</v>
      </c>
      <c r="O799" s="191"/>
      <c r="P799" s="196"/>
      <c r="Q799" s="194"/>
      <c r="R799" s="194"/>
      <c r="S799" s="194"/>
      <c r="T799" s="194"/>
      <c r="U799" s="195"/>
      <c r="V799" s="196"/>
      <c r="W799" s="197"/>
      <c r="X799" s="195"/>
    </row>
    <row r="800" spans="1:24" ht="15" customHeight="1" x14ac:dyDescent="0.15">
      <c r="A800" s="148"/>
      <c r="B800" s="149"/>
      <c r="C800" s="150"/>
      <c r="D800" s="150"/>
      <c r="E800" s="150"/>
      <c r="F800" s="438"/>
      <c r="G800" s="633"/>
      <c r="H800" s="152"/>
      <c r="I800" s="177"/>
      <c r="J800" s="227"/>
      <c r="K800" s="179"/>
      <c r="L800" s="591"/>
      <c r="M800" s="592"/>
      <c r="N800" s="156"/>
      <c r="O800" s="157"/>
      <c r="P800" s="158"/>
      <c r="Q800" s="159"/>
      <c r="R800" s="159"/>
      <c r="S800" s="159"/>
      <c r="T800" s="159"/>
      <c r="U800" s="160"/>
      <c r="V800" s="158"/>
      <c r="W800" s="161"/>
      <c r="X800" s="160"/>
    </row>
    <row r="801" spans="1:24" ht="15" customHeight="1" x14ac:dyDescent="0.15">
      <c r="A801" s="162"/>
      <c r="B801" s="163"/>
      <c r="C801" s="164"/>
      <c r="D801" s="164"/>
      <c r="E801" s="164"/>
      <c r="F801" s="433"/>
      <c r="G801" s="632"/>
      <c r="H801" s="165"/>
      <c r="I801" s="166"/>
      <c r="J801" s="167"/>
      <c r="K801" s="168"/>
      <c r="L801" s="593"/>
      <c r="M801" s="594"/>
      <c r="N801" s="181"/>
      <c r="O801" s="172"/>
      <c r="P801" s="173"/>
      <c r="Q801" s="174"/>
      <c r="R801" s="174"/>
      <c r="S801" s="174"/>
      <c r="T801" s="174"/>
      <c r="U801" s="175"/>
      <c r="V801" s="173"/>
      <c r="W801" s="176"/>
      <c r="X801" s="175"/>
    </row>
    <row r="802" spans="1:24" ht="15" customHeight="1" x14ac:dyDescent="0.15">
      <c r="A802" s="148"/>
      <c r="B802" s="149"/>
      <c r="C802" s="150"/>
      <c r="D802" s="150"/>
      <c r="E802" s="150"/>
      <c r="F802" s="438"/>
      <c r="G802" s="633"/>
      <c r="H802" s="152"/>
      <c r="I802" s="177"/>
      <c r="J802" s="227"/>
      <c r="K802" s="222"/>
      <c r="L802" s="591"/>
      <c r="M802" s="592"/>
      <c r="N802" s="156"/>
      <c r="O802" s="157"/>
      <c r="P802" s="158"/>
      <c r="Q802" s="159"/>
      <c r="R802" s="159"/>
      <c r="S802" s="159"/>
      <c r="T802" s="159"/>
      <c r="U802" s="160"/>
      <c r="V802" s="158"/>
      <c r="W802" s="161"/>
      <c r="X802" s="160"/>
    </row>
    <row r="803" spans="1:24" ht="15" customHeight="1" x14ac:dyDescent="0.15">
      <c r="A803" s="162"/>
      <c r="B803" s="163"/>
      <c r="C803" s="164"/>
      <c r="D803" s="164"/>
      <c r="E803" s="164"/>
      <c r="F803" s="433"/>
      <c r="G803" s="632"/>
      <c r="H803" s="165"/>
      <c r="I803" s="166"/>
      <c r="J803" s="167"/>
      <c r="K803" s="168"/>
      <c r="L803" s="593"/>
      <c r="M803" s="594"/>
      <c r="N803" s="181"/>
      <c r="O803" s="172"/>
      <c r="P803" s="173"/>
      <c r="Q803" s="174"/>
      <c r="R803" s="174"/>
      <c r="S803" s="174"/>
      <c r="T803" s="174"/>
      <c r="U803" s="175"/>
      <c r="V803" s="173"/>
      <c r="W803" s="176"/>
      <c r="X803" s="175"/>
    </row>
    <row r="804" spans="1:24" ht="15" customHeight="1" x14ac:dyDescent="0.15">
      <c r="A804" s="148"/>
      <c r="B804" s="149"/>
      <c r="C804" s="150"/>
      <c r="D804" s="150"/>
      <c r="E804" s="150"/>
      <c r="F804" s="438"/>
      <c r="G804" s="633"/>
      <c r="H804" s="152"/>
      <c r="I804" s="177"/>
      <c r="J804" s="227"/>
      <c r="K804" s="219"/>
      <c r="L804" s="591"/>
      <c r="M804" s="592"/>
      <c r="N804" s="156"/>
      <c r="O804" s="157"/>
      <c r="P804" s="158"/>
      <c r="Q804" s="159"/>
      <c r="R804" s="159"/>
      <c r="S804" s="159"/>
      <c r="T804" s="159"/>
      <c r="U804" s="160"/>
      <c r="V804" s="158"/>
      <c r="W804" s="161"/>
      <c r="X804" s="160"/>
    </row>
    <row r="805" spans="1:24" ht="15" customHeight="1" x14ac:dyDescent="0.15">
      <c r="A805" s="162"/>
      <c r="B805" s="163"/>
      <c r="C805" s="164"/>
      <c r="D805" s="164"/>
      <c r="E805" s="164"/>
      <c r="F805" s="433"/>
      <c r="G805" s="632"/>
      <c r="H805" s="165"/>
      <c r="I805" s="166"/>
      <c r="J805" s="167"/>
      <c r="K805" s="224"/>
      <c r="L805" s="593"/>
      <c r="M805" s="594"/>
      <c r="N805" s="181"/>
      <c r="O805" s="172"/>
      <c r="P805" s="173"/>
      <c r="Q805" s="174"/>
      <c r="R805" s="174"/>
      <c r="S805" s="174"/>
      <c r="T805" s="174"/>
      <c r="U805" s="175"/>
      <c r="V805" s="173"/>
      <c r="W805" s="176"/>
      <c r="X805" s="175"/>
    </row>
    <row r="806" spans="1:24" ht="15" customHeight="1" x14ac:dyDescent="0.15">
      <c r="A806" s="148"/>
      <c r="B806" s="149"/>
      <c r="C806" s="150"/>
      <c r="D806" s="150" t="s">
        <v>32</v>
      </c>
      <c r="E806" s="150"/>
      <c r="F806" s="438" t="s">
        <v>1612</v>
      </c>
      <c r="G806" s="633"/>
      <c r="H806" s="152">
        <v>42355</v>
      </c>
      <c r="I806" s="177" t="s">
        <v>968</v>
      </c>
      <c r="J806" s="178" t="s">
        <v>968</v>
      </c>
      <c r="K806" s="179" t="s">
        <v>1135</v>
      </c>
      <c r="L806" s="591"/>
      <c r="M806" s="592">
        <v>10000</v>
      </c>
      <c r="N806" s="183">
        <v>-10000</v>
      </c>
      <c r="O806" s="157"/>
      <c r="P806" s="158"/>
      <c r="Q806" s="159"/>
      <c r="R806" s="159"/>
      <c r="S806" s="159"/>
      <c r="T806" s="159"/>
      <c r="U806" s="160"/>
      <c r="V806" s="158"/>
      <c r="W806" s="161"/>
      <c r="X806" s="160"/>
    </row>
    <row r="807" spans="1:24" ht="15" customHeight="1" x14ac:dyDescent="0.15">
      <c r="A807" s="162"/>
      <c r="B807" s="163"/>
      <c r="C807" s="164"/>
      <c r="D807" s="164"/>
      <c r="E807" s="164"/>
      <c r="F807" s="433">
        <v>10000</v>
      </c>
      <c r="G807" s="632"/>
      <c r="H807" s="165"/>
      <c r="I807" s="166"/>
      <c r="J807" s="167"/>
      <c r="K807" s="168" t="s">
        <v>1136</v>
      </c>
      <c r="L807" s="593"/>
      <c r="M807" s="594"/>
      <c r="N807" s="181" t="s">
        <v>1860</v>
      </c>
      <c r="O807" s="172"/>
      <c r="P807" s="228"/>
      <c r="Q807" s="170"/>
      <c r="R807" s="174"/>
      <c r="S807" s="174"/>
      <c r="T807" s="174"/>
      <c r="U807" s="175"/>
      <c r="V807" s="173"/>
      <c r="W807" s="176"/>
      <c r="X807" s="175"/>
    </row>
    <row r="808" spans="1:24" ht="15" customHeight="1" x14ac:dyDescent="0.15">
      <c r="A808" s="148"/>
      <c r="B808" s="149"/>
      <c r="C808" s="150"/>
      <c r="D808" s="150" t="s">
        <v>32</v>
      </c>
      <c r="E808" s="150"/>
      <c r="F808" s="438" t="s">
        <v>1134</v>
      </c>
      <c r="G808" s="636"/>
      <c r="H808" s="151">
        <v>42279</v>
      </c>
      <c r="I808" s="177" t="s">
        <v>968</v>
      </c>
      <c r="J808" s="178" t="s">
        <v>968</v>
      </c>
      <c r="K808" s="179" t="s">
        <v>1135</v>
      </c>
      <c r="L808" s="591"/>
      <c r="M808" s="592">
        <v>30000</v>
      </c>
      <c r="N808" s="156">
        <v>-30000</v>
      </c>
      <c r="O808" s="157"/>
      <c r="P808" s="158"/>
      <c r="Q808" s="159"/>
      <c r="R808" s="159"/>
      <c r="S808" s="159"/>
      <c r="T808" s="159"/>
      <c r="U808" s="160"/>
      <c r="V808" s="158"/>
      <c r="W808" s="161"/>
      <c r="X808" s="160"/>
    </row>
    <row r="809" spans="1:24" ht="15" customHeight="1" thickBot="1" x14ac:dyDescent="0.2">
      <c r="A809" s="230"/>
      <c r="B809" s="231"/>
      <c r="C809" s="232"/>
      <c r="D809" s="232"/>
      <c r="E809" s="232"/>
      <c r="F809" s="440">
        <v>30000</v>
      </c>
      <c r="G809" s="637"/>
      <c r="H809" s="233"/>
      <c r="I809" s="234"/>
      <c r="J809" s="235"/>
      <c r="K809" s="236" t="s">
        <v>1136</v>
      </c>
      <c r="L809" s="601"/>
      <c r="M809" s="602"/>
      <c r="N809" s="181" t="s">
        <v>1565</v>
      </c>
      <c r="O809" s="238"/>
      <c r="P809" s="239"/>
      <c r="Q809" s="240"/>
      <c r="R809" s="240"/>
      <c r="S809" s="240"/>
      <c r="T809" s="240"/>
      <c r="U809" s="241"/>
      <c r="V809" s="239"/>
      <c r="W809" s="242"/>
      <c r="X809" s="241"/>
    </row>
    <row r="810" spans="1:24" ht="15" customHeight="1" thickTop="1" thickBot="1" x14ac:dyDescent="0.2">
      <c r="A810" s="1419" t="s">
        <v>1026</v>
      </c>
      <c r="B810" s="1415"/>
      <c r="C810" s="1420" t="s">
        <v>899</v>
      </c>
      <c r="D810" s="1422" t="s">
        <v>900</v>
      </c>
      <c r="E810" s="213"/>
      <c r="F810" s="1425" t="s">
        <v>901</v>
      </c>
      <c r="G810" s="1428" t="s">
        <v>902</v>
      </c>
      <c r="H810" s="1431" t="s">
        <v>903</v>
      </c>
      <c r="I810" s="137"/>
      <c r="J810" s="138"/>
      <c r="K810" s="1417" t="s">
        <v>904</v>
      </c>
      <c r="L810" s="1412" t="s">
        <v>905</v>
      </c>
      <c r="M810" s="588" t="s">
        <v>906</v>
      </c>
      <c r="N810" s="134">
        <f>M812+N812</f>
        <v>0</v>
      </c>
      <c r="O810" s="1410" t="s">
        <v>907</v>
      </c>
      <c r="P810" s="1370" t="s">
        <v>908</v>
      </c>
      <c r="Q810" s="1372" t="s">
        <v>909</v>
      </c>
      <c r="R810" s="1374" t="s">
        <v>910</v>
      </c>
      <c r="S810" s="136" t="s">
        <v>910</v>
      </c>
      <c r="T810" s="1374" t="s">
        <v>911</v>
      </c>
      <c r="U810" s="1376" t="s">
        <v>912</v>
      </c>
      <c r="V810" s="1378" t="s">
        <v>913</v>
      </c>
      <c r="W810" s="1380" t="s">
        <v>914</v>
      </c>
      <c r="X810" s="1382" t="s">
        <v>915</v>
      </c>
    </row>
    <row r="811" spans="1:24" ht="15" customHeight="1" x14ac:dyDescent="0.15">
      <c r="A811" s="1384" t="s">
        <v>916</v>
      </c>
      <c r="B811" s="1386" t="s">
        <v>917</v>
      </c>
      <c r="C811" s="1384"/>
      <c r="D811" s="1422"/>
      <c r="E811" s="213"/>
      <c r="F811" s="1425"/>
      <c r="G811" s="1428"/>
      <c r="H811" s="1431"/>
      <c r="I811" s="137" t="s">
        <v>918</v>
      </c>
      <c r="J811" s="138" t="s">
        <v>919</v>
      </c>
      <c r="K811" s="1417"/>
      <c r="L811" s="1413"/>
      <c r="M811" s="589" t="s">
        <v>920</v>
      </c>
      <c r="N811" s="141" t="s">
        <v>921</v>
      </c>
      <c r="O811" s="1411"/>
      <c r="P811" s="1371"/>
      <c r="Q811" s="1373"/>
      <c r="R811" s="1375"/>
      <c r="S811" s="140" t="s">
        <v>922</v>
      </c>
      <c r="T811" s="1375"/>
      <c r="U811" s="1377"/>
      <c r="V811" s="1379"/>
      <c r="W811" s="1381"/>
      <c r="X811" s="1383"/>
    </row>
    <row r="812" spans="1:24" ht="15" customHeight="1" thickBot="1" x14ac:dyDescent="0.2">
      <c r="A812" s="1385"/>
      <c r="B812" s="1387"/>
      <c r="C812" s="1385"/>
      <c r="D812" s="1423"/>
      <c r="E812" s="200"/>
      <c r="F812" s="1426"/>
      <c r="G812" s="1429"/>
      <c r="H812" s="1432"/>
      <c r="I812" s="144" t="s">
        <v>923</v>
      </c>
      <c r="J812" s="145" t="s">
        <v>924</v>
      </c>
      <c r="K812" s="1418"/>
      <c r="L812" s="590">
        <f t="shared" ref="L812:X812" si="11">SUM(L813:L889)</f>
        <v>1050000</v>
      </c>
      <c r="M812" s="590">
        <f>SUM(M813:M889)</f>
        <v>750000</v>
      </c>
      <c r="N812" s="146">
        <f>SUM(N813:N889)</f>
        <v>-750000</v>
      </c>
      <c r="O812" s="147">
        <f t="shared" si="11"/>
        <v>0</v>
      </c>
      <c r="P812" s="146">
        <f t="shared" si="11"/>
        <v>280000</v>
      </c>
      <c r="Q812" s="146">
        <f t="shared" si="11"/>
        <v>0</v>
      </c>
      <c r="R812" s="146">
        <f t="shared" si="11"/>
        <v>3514</v>
      </c>
      <c r="S812" s="146">
        <f t="shared" si="11"/>
        <v>3280</v>
      </c>
      <c r="T812" s="146">
        <f t="shared" si="11"/>
        <v>702800</v>
      </c>
      <c r="U812" s="147">
        <f t="shared" si="11"/>
        <v>0</v>
      </c>
      <c r="V812" s="146">
        <f t="shared" si="11"/>
        <v>1752476</v>
      </c>
      <c r="W812" s="146">
        <f t="shared" si="11"/>
        <v>324</v>
      </c>
      <c r="X812" s="147">
        <f t="shared" si="11"/>
        <v>992800</v>
      </c>
    </row>
    <row r="813" spans="1:24" ht="15" customHeight="1" x14ac:dyDescent="0.15">
      <c r="A813" s="148">
        <v>1</v>
      </c>
      <c r="B813" s="149" t="s">
        <v>1027</v>
      </c>
      <c r="C813" s="150" t="s">
        <v>926</v>
      </c>
      <c r="D813" s="150" t="s">
        <v>1028</v>
      </c>
      <c r="E813" s="213"/>
      <c r="F813" s="439" t="s">
        <v>1029</v>
      </c>
      <c r="G813" s="633">
        <v>41696</v>
      </c>
      <c r="H813" s="152">
        <v>41723</v>
      </c>
      <c r="I813" s="243" t="s">
        <v>1030</v>
      </c>
      <c r="J813" s="244" t="s">
        <v>1031</v>
      </c>
      <c r="K813" s="155" t="s">
        <v>1032</v>
      </c>
      <c r="L813" s="591">
        <v>40000</v>
      </c>
      <c r="M813" s="592">
        <v>30000</v>
      </c>
      <c r="N813" s="156">
        <v>-30000</v>
      </c>
      <c r="O813" s="157"/>
      <c r="P813" s="158">
        <v>10000</v>
      </c>
      <c r="Q813" s="159"/>
      <c r="R813" s="159">
        <v>241</v>
      </c>
      <c r="S813" s="159">
        <v>234</v>
      </c>
      <c r="T813" s="159">
        <v>48200</v>
      </c>
      <c r="U813" s="160"/>
      <c r="V813" s="158">
        <v>88200</v>
      </c>
      <c r="W813" s="161"/>
      <c r="X813" s="160">
        <v>58200</v>
      </c>
    </row>
    <row r="814" spans="1:24" ht="15" customHeight="1" x14ac:dyDescent="0.15">
      <c r="A814" s="162"/>
      <c r="B814" s="163"/>
      <c r="C814" s="164"/>
      <c r="D814" s="164"/>
      <c r="E814" s="164"/>
      <c r="F814" s="433" t="s">
        <v>1033</v>
      </c>
      <c r="G814" s="632"/>
      <c r="H814" s="165"/>
      <c r="I814" s="166"/>
      <c r="J814" s="167"/>
      <c r="K814" s="168"/>
      <c r="L814" s="593"/>
      <c r="M814" s="594"/>
      <c r="N814" s="181" t="s">
        <v>1034</v>
      </c>
      <c r="O814" s="172"/>
      <c r="P814" s="173"/>
      <c r="Q814" s="174"/>
      <c r="R814" s="174"/>
      <c r="S814" s="174"/>
      <c r="T814" s="174"/>
      <c r="U814" s="175"/>
      <c r="V814" s="173"/>
      <c r="W814" s="176"/>
      <c r="X814" s="175"/>
    </row>
    <row r="815" spans="1:24" ht="15" customHeight="1" x14ac:dyDescent="0.15">
      <c r="A815" s="148">
        <v>2</v>
      </c>
      <c r="B815" s="149" t="s">
        <v>1035</v>
      </c>
      <c r="C815" s="150" t="s">
        <v>931</v>
      </c>
      <c r="D815" s="150" t="s">
        <v>1036</v>
      </c>
      <c r="E815" s="150"/>
      <c r="F815" s="438" t="s">
        <v>1037</v>
      </c>
      <c r="G815" s="633">
        <v>41707</v>
      </c>
      <c r="H815" s="152">
        <v>41726</v>
      </c>
      <c r="I815" s="177" t="s">
        <v>1038</v>
      </c>
      <c r="J815" s="178" t="s">
        <v>1039</v>
      </c>
      <c r="K815" s="179"/>
      <c r="L815" s="591">
        <v>40000</v>
      </c>
      <c r="M815" s="592">
        <v>30000</v>
      </c>
      <c r="N815" s="156">
        <v>-30000</v>
      </c>
      <c r="O815" s="157"/>
      <c r="P815" s="158">
        <v>10000</v>
      </c>
      <c r="Q815" s="159"/>
      <c r="R815" s="159">
        <v>48</v>
      </c>
      <c r="S815" s="159">
        <v>48</v>
      </c>
      <c r="T815" s="159">
        <v>9600</v>
      </c>
      <c r="U815" s="160"/>
      <c r="V815" s="158">
        <v>49600</v>
      </c>
      <c r="W815" s="161"/>
      <c r="X815" s="160">
        <v>19600</v>
      </c>
    </row>
    <row r="816" spans="1:24" ht="15" customHeight="1" x14ac:dyDescent="0.15">
      <c r="A816" s="162"/>
      <c r="B816" s="163"/>
      <c r="C816" s="164"/>
      <c r="D816" s="164"/>
      <c r="E816" s="164"/>
      <c r="F816" s="433"/>
      <c r="G816" s="632"/>
      <c r="H816" s="165"/>
      <c r="I816" s="166"/>
      <c r="J816" s="167"/>
      <c r="K816" s="168"/>
      <c r="L816" s="603"/>
      <c r="M816" s="594"/>
      <c r="N816" s="181" t="s">
        <v>1040</v>
      </c>
      <c r="O816" s="172"/>
      <c r="P816" s="173"/>
      <c r="Q816" s="174"/>
      <c r="R816" s="174"/>
      <c r="S816" s="174"/>
      <c r="T816" s="174"/>
      <c r="U816" s="175"/>
      <c r="V816" s="173"/>
      <c r="W816" s="176"/>
      <c r="X816" s="175"/>
    </row>
    <row r="817" spans="1:24" ht="15" customHeight="1" x14ac:dyDescent="0.15">
      <c r="A817" s="148">
        <v>2</v>
      </c>
      <c r="B817" s="149">
        <v>16</v>
      </c>
      <c r="C817" s="150" t="s">
        <v>1041</v>
      </c>
      <c r="D817" s="150" t="s">
        <v>935</v>
      </c>
      <c r="E817" s="150"/>
      <c r="F817" s="438" t="s">
        <v>1042</v>
      </c>
      <c r="G817" s="633">
        <v>41714</v>
      </c>
      <c r="H817" s="152">
        <v>41726</v>
      </c>
      <c r="I817" s="177" t="s">
        <v>1038</v>
      </c>
      <c r="J817" s="178" t="s">
        <v>1038</v>
      </c>
      <c r="K817" s="179"/>
      <c r="L817" s="591">
        <v>20000</v>
      </c>
      <c r="M817" s="592">
        <v>10000</v>
      </c>
      <c r="N817" s="183">
        <v>-10000</v>
      </c>
      <c r="O817" s="157"/>
      <c r="P817" s="158">
        <v>10000</v>
      </c>
      <c r="Q817" s="159"/>
      <c r="R817" s="159">
        <v>214</v>
      </c>
      <c r="S817" s="159">
        <v>247</v>
      </c>
      <c r="T817" s="159">
        <v>42800</v>
      </c>
      <c r="U817" s="160"/>
      <c r="V817" s="158">
        <v>62800</v>
      </c>
      <c r="W817" s="161"/>
      <c r="X817" s="160">
        <v>52800</v>
      </c>
    </row>
    <row r="818" spans="1:24" ht="15" customHeight="1" x14ac:dyDescent="0.15">
      <c r="A818" s="162"/>
      <c r="B818" s="163"/>
      <c r="C818" s="164"/>
      <c r="D818" s="164" t="s">
        <v>938</v>
      </c>
      <c r="E818" s="164"/>
      <c r="F818" s="433"/>
      <c r="G818" s="632"/>
      <c r="H818" s="165"/>
      <c r="I818" s="166"/>
      <c r="J818" s="167"/>
      <c r="K818" s="168"/>
      <c r="L818" s="593"/>
      <c r="M818" s="594"/>
      <c r="N818" s="181" t="s">
        <v>1043</v>
      </c>
      <c r="O818" s="172"/>
      <c r="P818" s="173"/>
      <c r="Q818" s="174"/>
      <c r="R818" s="174"/>
      <c r="S818" s="174"/>
      <c r="T818" s="174"/>
      <c r="U818" s="175"/>
      <c r="V818" s="173"/>
      <c r="W818" s="176"/>
      <c r="X818" s="175"/>
    </row>
    <row r="819" spans="1:24" ht="15" customHeight="1" x14ac:dyDescent="0.15">
      <c r="A819" s="148">
        <v>3</v>
      </c>
      <c r="B819" s="149">
        <v>16</v>
      </c>
      <c r="C819" s="150" t="s">
        <v>940</v>
      </c>
      <c r="D819" s="150" t="s">
        <v>73</v>
      </c>
      <c r="E819" s="150"/>
      <c r="F819" s="438" t="s">
        <v>1044</v>
      </c>
      <c r="G819" s="633">
        <v>41729</v>
      </c>
      <c r="H819" s="152">
        <v>41999</v>
      </c>
      <c r="I819" s="177"/>
      <c r="J819" s="178"/>
      <c r="K819" s="179"/>
      <c r="L819" s="591">
        <v>20000</v>
      </c>
      <c r="M819" s="592">
        <v>10000</v>
      </c>
      <c r="N819" s="183">
        <v>-10000</v>
      </c>
      <c r="O819" s="157"/>
      <c r="P819" s="184">
        <v>10000</v>
      </c>
      <c r="Q819" s="136"/>
      <c r="R819" s="159">
        <v>96</v>
      </c>
      <c r="S819" s="159">
        <v>128</v>
      </c>
      <c r="T819" s="159">
        <v>19200</v>
      </c>
      <c r="U819" s="160"/>
      <c r="V819" s="158">
        <v>39200</v>
      </c>
      <c r="W819" s="161"/>
      <c r="X819" s="160">
        <v>29200</v>
      </c>
    </row>
    <row r="820" spans="1:24" ht="15" customHeight="1" x14ac:dyDescent="0.15">
      <c r="A820" s="162"/>
      <c r="B820" s="163"/>
      <c r="C820" s="164"/>
      <c r="D820" s="164"/>
      <c r="E820" s="164"/>
      <c r="F820" s="433" t="s">
        <v>1045</v>
      </c>
      <c r="G820" s="634"/>
      <c r="H820" s="185"/>
      <c r="I820" s="166"/>
      <c r="J820" s="167"/>
      <c r="K820" s="168"/>
      <c r="L820" s="593"/>
      <c r="M820" s="604"/>
      <c r="N820" s="181" t="s">
        <v>1040</v>
      </c>
      <c r="O820" s="172"/>
      <c r="P820" s="173"/>
      <c r="Q820" s="174"/>
      <c r="R820" s="174"/>
      <c r="S820" s="174"/>
      <c r="T820" s="174"/>
      <c r="U820" s="175"/>
      <c r="V820" s="173"/>
      <c r="W820" s="176"/>
      <c r="X820" s="175"/>
    </row>
    <row r="821" spans="1:24" ht="15" customHeight="1" x14ac:dyDescent="0.15">
      <c r="A821" s="245">
        <v>3</v>
      </c>
      <c r="B821" s="246">
        <v>21</v>
      </c>
      <c r="C821" s="213" t="s">
        <v>931</v>
      </c>
      <c r="D821" s="213" t="s">
        <v>4</v>
      </c>
      <c r="E821" s="213"/>
      <c r="F821" s="441" t="s">
        <v>1046</v>
      </c>
      <c r="G821" s="1433" t="s">
        <v>946</v>
      </c>
      <c r="H821" s="1434"/>
      <c r="I821" s="247"/>
      <c r="J821" s="248"/>
      <c r="K821" s="249"/>
      <c r="L821" s="597">
        <v>0</v>
      </c>
      <c r="M821" s="598"/>
      <c r="N821" s="183"/>
      <c r="O821" s="191"/>
      <c r="P821" s="192"/>
      <c r="Q821" s="193"/>
      <c r="R821" s="194"/>
      <c r="S821" s="194"/>
      <c r="T821" s="194"/>
      <c r="U821" s="195"/>
      <c r="V821" s="196"/>
      <c r="W821" s="197"/>
      <c r="X821" s="195"/>
    </row>
    <row r="822" spans="1:24" ht="15" customHeight="1" thickBot="1" x14ac:dyDescent="0.2">
      <c r="A822" s="198"/>
      <c r="B822" s="199"/>
      <c r="C822" s="200"/>
      <c r="D822" s="200"/>
      <c r="E822" s="200"/>
      <c r="F822" s="442"/>
      <c r="G822" s="638"/>
      <c r="H822" s="250"/>
      <c r="I822" s="202"/>
      <c r="J822" s="203"/>
      <c r="K822" s="204" t="s">
        <v>1047</v>
      </c>
      <c r="L822" s="599"/>
      <c r="M822" s="600"/>
      <c r="N822" s="205"/>
      <c r="O822" s="206"/>
      <c r="P822" s="207"/>
      <c r="Q822" s="208"/>
      <c r="R822" s="208"/>
      <c r="S822" s="208"/>
      <c r="T822" s="208"/>
      <c r="U822" s="209"/>
      <c r="V822" s="207"/>
      <c r="W822" s="210"/>
      <c r="X822" s="209"/>
    </row>
    <row r="823" spans="1:24" ht="15" customHeight="1" x14ac:dyDescent="0.15">
      <c r="A823" s="192">
        <v>3</v>
      </c>
      <c r="B823" s="212" t="s">
        <v>1048</v>
      </c>
      <c r="C823" s="213" t="s">
        <v>1049</v>
      </c>
      <c r="D823" s="213" t="s">
        <v>1050</v>
      </c>
      <c r="E823" s="213"/>
      <c r="F823" s="439" t="s">
        <v>1051</v>
      </c>
      <c r="G823" s="634"/>
      <c r="H823" s="211"/>
      <c r="I823" s="243" t="s">
        <v>1052</v>
      </c>
      <c r="J823" s="244" t="s">
        <v>1052</v>
      </c>
      <c r="K823" s="222" t="s">
        <v>1053</v>
      </c>
      <c r="L823" s="597">
        <v>20000</v>
      </c>
      <c r="M823" s="598"/>
      <c r="N823" s="183"/>
      <c r="O823" s="191"/>
      <c r="P823" s="196"/>
      <c r="Q823" s="194"/>
      <c r="R823" s="194"/>
      <c r="S823" s="194" t="s">
        <v>1054</v>
      </c>
      <c r="T823" s="194"/>
      <c r="U823" s="195"/>
      <c r="V823" s="196"/>
      <c r="W823" s="197"/>
      <c r="X823" s="195"/>
    </row>
    <row r="824" spans="1:24" ht="15" customHeight="1" x14ac:dyDescent="0.15">
      <c r="A824" s="162"/>
      <c r="B824" s="163"/>
      <c r="C824" s="164"/>
      <c r="D824" s="164"/>
      <c r="E824" s="164"/>
      <c r="F824" s="433"/>
      <c r="G824" s="632"/>
      <c r="H824" s="165"/>
      <c r="I824" s="166"/>
      <c r="J824" s="167"/>
      <c r="K824" s="168"/>
      <c r="L824" s="593"/>
      <c r="M824" s="594"/>
      <c r="N824" s="181"/>
      <c r="O824" s="172"/>
      <c r="P824" s="173"/>
      <c r="Q824" s="174"/>
      <c r="R824" s="174"/>
      <c r="S824" s="174" t="s">
        <v>1055</v>
      </c>
      <c r="T824" s="174"/>
      <c r="U824" s="175"/>
      <c r="V824" s="173"/>
      <c r="W824" s="176"/>
      <c r="X824" s="175"/>
    </row>
    <row r="825" spans="1:24" ht="15" customHeight="1" x14ac:dyDescent="0.15">
      <c r="A825" s="245">
        <v>4</v>
      </c>
      <c r="B825" s="246">
        <v>13</v>
      </c>
      <c r="C825" s="213" t="s">
        <v>931</v>
      </c>
      <c r="D825" s="213" t="s">
        <v>1056</v>
      </c>
      <c r="E825" s="213"/>
      <c r="F825" s="443" t="s">
        <v>1057</v>
      </c>
      <c r="G825" s="1435" t="s">
        <v>946</v>
      </c>
      <c r="H825" s="1436"/>
      <c r="I825" s="251"/>
      <c r="J825" s="248"/>
      <c r="K825" s="249"/>
      <c r="L825" s="597">
        <v>0</v>
      </c>
      <c r="M825" s="598"/>
      <c r="N825" s="183"/>
      <c r="O825" s="191"/>
      <c r="P825" s="196"/>
      <c r="Q825" s="194"/>
      <c r="R825" s="194"/>
      <c r="S825" s="194"/>
      <c r="T825" s="194"/>
      <c r="U825" s="195"/>
      <c r="V825" s="196"/>
      <c r="W825" s="197"/>
      <c r="X825" s="195"/>
    </row>
    <row r="826" spans="1:24" ht="15" customHeight="1" x14ac:dyDescent="0.15">
      <c r="A826" s="252"/>
      <c r="B826" s="253"/>
      <c r="C826" s="164"/>
      <c r="D826" s="164"/>
      <c r="E826" s="164"/>
      <c r="F826" s="444" t="s">
        <v>1058</v>
      </c>
      <c r="G826" s="639"/>
      <c r="H826" s="254"/>
      <c r="I826" s="255"/>
      <c r="J826" s="256"/>
      <c r="K826" s="257"/>
      <c r="L826" s="593"/>
      <c r="M826" s="594"/>
      <c r="N826" s="181"/>
      <c r="O826" s="172"/>
      <c r="P826" s="173"/>
      <c r="Q826" s="174"/>
      <c r="R826" s="174"/>
      <c r="S826" s="174"/>
      <c r="T826" s="174"/>
      <c r="U826" s="175"/>
      <c r="V826" s="173"/>
      <c r="W826" s="176"/>
      <c r="X826" s="175"/>
    </row>
    <row r="827" spans="1:24" ht="15" customHeight="1" x14ac:dyDescent="0.15">
      <c r="A827" s="192">
        <v>4</v>
      </c>
      <c r="B827" s="212" t="s">
        <v>1059</v>
      </c>
      <c r="C827" s="213" t="s">
        <v>949</v>
      </c>
      <c r="D827" s="150" t="s">
        <v>1050</v>
      </c>
      <c r="E827" s="213"/>
      <c r="F827" s="439" t="s">
        <v>1060</v>
      </c>
      <c r="G827" s="634">
        <v>41778</v>
      </c>
      <c r="H827" s="211">
        <v>41999</v>
      </c>
      <c r="I827" s="243" t="s">
        <v>1052</v>
      </c>
      <c r="J827" s="244" t="s">
        <v>1052</v>
      </c>
      <c r="K827" s="258"/>
      <c r="L827" s="597">
        <v>20000</v>
      </c>
      <c r="M827" s="598">
        <v>10000</v>
      </c>
      <c r="N827" s="183">
        <v>-10000</v>
      </c>
      <c r="O827" s="191"/>
      <c r="P827" s="196">
        <v>10000</v>
      </c>
      <c r="Q827" s="194"/>
      <c r="R827" s="194">
        <v>155</v>
      </c>
      <c r="S827" s="194"/>
      <c r="T827" s="194">
        <v>31000</v>
      </c>
      <c r="U827" s="195"/>
      <c r="V827" s="196">
        <v>51000</v>
      </c>
      <c r="W827" s="197"/>
      <c r="X827" s="195">
        <v>41000</v>
      </c>
    </row>
    <row r="828" spans="1:24" ht="15" customHeight="1" x14ac:dyDescent="0.15">
      <c r="A828" s="162"/>
      <c r="B828" s="163"/>
      <c r="C828" s="164"/>
      <c r="D828" s="164"/>
      <c r="E828" s="164"/>
      <c r="F828" s="433"/>
      <c r="G828" s="632"/>
      <c r="H828" s="165"/>
      <c r="I828" s="166"/>
      <c r="J828" s="167"/>
      <c r="K828" s="168"/>
      <c r="L828" s="593"/>
      <c r="M828" s="594"/>
      <c r="N828" s="181" t="s">
        <v>1034</v>
      </c>
      <c r="O828" s="191"/>
      <c r="P828" s="173"/>
      <c r="Q828" s="174"/>
      <c r="R828" s="174"/>
      <c r="S828" s="174"/>
      <c r="T828" s="174"/>
      <c r="U828" s="175"/>
      <c r="V828" s="173"/>
      <c r="W828" s="176"/>
      <c r="X828" s="175"/>
    </row>
    <row r="829" spans="1:24" ht="15" customHeight="1" x14ac:dyDescent="0.15">
      <c r="A829" s="192">
        <v>5</v>
      </c>
      <c r="B829" s="212" t="s">
        <v>1061</v>
      </c>
      <c r="C829" s="213" t="s">
        <v>931</v>
      </c>
      <c r="D829" s="213" t="s">
        <v>1062</v>
      </c>
      <c r="E829" s="213"/>
      <c r="F829" s="439" t="s">
        <v>1063</v>
      </c>
      <c r="G829" s="634">
        <v>41796</v>
      </c>
      <c r="H829" s="211">
        <v>41771</v>
      </c>
      <c r="I829" s="177" t="s">
        <v>1064</v>
      </c>
      <c r="J829" s="178" t="s">
        <v>1064</v>
      </c>
      <c r="K829" s="258"/>
      <c r="L829" s="597">
        <v>60000</v>
      </c>
      <c r="M829" s="598">
        <v>50000</v>
      </c>
      <c r="N829" s="214">
        <v>-50000</v>
      </c>
      <c r="O829" s="215" t="s">
        <v>1065</v>
      </c>
      <c r="P829" s="216">
        <v>10000</v>
      </c>
      <c r="Q829" s="194"/>
      <c r="R829" s="194">
        <v>70</v>
      </c>
      <c r="S829" s="194">
        <v>48</v>
      </c>
      <c r="T829" s="194">
        <v>14000</v>
      </c>
      <c r="U829" s="195"/>
      <c r="V829" s="196">
        <v>74000</v>
      </c>
      <c r="W829" s="197"/>
      <c r="X829" s="195">
        <v>24000</v>
      </c>
    </row>
    <row r="830" spans="1:24" ht="15" customHeight="1" x14ac:dyDescent="0.15">
      <c r="A830" s="162"/>
      <c r="B830" s="163" t="s">
        <v>1066</v>
      </c>
      <c r="C830" s="164"/>
      <c r="D830" s="164"/>
      <c r="E830" s="164"/>
      <c r="F830" s="433" t="s">
        <v>312</v>
      </c>
      <c r="G830" s="632">
        <v>41800</v>
      </c>
      <c r="H830" s="165">
        <v>41771</v>
      </c>
      <c r="I830" s="166" t="s">
        <v>1064</v>
      </c>
      <c r="J830" s="167" t="s">
        <v>1064</v>
      </c>
      <c r="K830" s="168" t="s">
        <v>1067</v>
      </c>
      <c r="L830" s="593">
        <v>10000</v>
      </c>
      <c r="M830" s="594">
        <v>10000</v>
      </c>
      <c r="N830" s="217">
        <v>-10000</v>
      </c>
      <c r="O830" s="218" t="s">
        <v>1065</v>
      </c>
      <c r="P830" s="169" t="s">
        <v>1068</v>
      </c>
      <c r="Q830" s="259" t="s">
        <v>1069</v>
      </c>
      <c r="R830" s="174">
        <v>13</v>
      </c>
      <c r="S830" s="170">
        <v>10</v>
      </c>
      <c r="T830" s="174">
        <v>2600</v>
      </c>
      <c r="U830" s="175"/>
      <c r="V830" s="173">
        <v>22600</v>
      </c>
      <c r="W830" s="176"/>
      <c r="X830" s="175">
        <v>12600</v>
      </c>
    </row>
    <row r="831" spans="1:24" ht="15" customHeight="1" x14ac:dyDescent="0.15">
      <c r="A831" s="148">
        <v>5</v>
      </c>
      <c r="B831" s="149" t="s">
        <v>1070</v>
      </c>
      <c r="C831" s="213" t="s">
        <v>931</v>
      </c>
      <c r="D831" s="213" t="s">
        <v>89</v>
      </c>
      <c r="E831" s="213"/>
      <c r="F831" s="438" t="s">
        <v>1071</v>
      </c>
      <c r="G831" s="633"/>
      <c r="H831" s="152"/>
      <c r="I831" s="243" t="s">
        <v>1052</v>
      </c>
      <c r="J831" s="244" t="s">
        <v>1052</v>
      </c>
      <c r="K831" s="258"/>
      <c r="L831" s="591">
        <v>60000</v>
      </c>
      <c r="M831" s="592">
        <v>50000</v>
      </c>
      <c r="N831" s="156">
        <v>-50000</v>
      </c>
      <c r="O831" s="191"/>
      <c r="P831" s="158">
        <v>10000</v>
      </c>
      <c r="Q831" s="159"/>
      <c r="R831" s="159">
        <v>24</v>
      </c>
      <c r="S831" s="159"/>
      <c r="T831" s="159">
        <v>4800</v>
      </c>
      <c r="U831" s="160"/>
      <c r="V831" s="158">
        <v>64800</v>
      </c>
      <c r="W831" s="161"/>
      <c r="X831" s="160">
        <v>14800</v>
      </c>
    </row>
    <row r="832" spans="1:24" ht="15" customHeight="1" x14ac:dyDescent="0.15">
      <c r="A832" s="162"/>
      <c r="B832" s="163"/>
      <c r="C832" s="164"/>
      <c r="D832" s="164"/>
      <c r="E832" s="164"/>
      <c r="F832" s="433"/>
      <c r="G832" s="632"/>
      <c r="H832" s="165"/>
      <c r="I832" s="166"/>
      <c r="J832" s="167"/>
      <c r="K832" s="168"/>
      <c r="L832" s="593"/>
      <c r="M832" s="594"/>
      <c r="N832" s="181" t="s">
        <v>1034</v>
      </c>
      <c r="O832" s="172"/>
      <c r="P832" s="173"/>
      <c r="Q832" s="174"/>
      <c r="R832" s="174"/>
      <c r="S832" s="174"/>
      <c r="T832" s="174"/>
      <c r="U832" s="175"/>
      <c r="V832" s="173"/>
      <c r="W832" s="176"/>
      <c r="X832" s="175"/>
    </row>
    <row r="833" spans="1:24" ht="15" customHeight="1" x14ac:dyDescent="0.15">
      <c r="A833" s="148">
        <v>5</v>
      </c>
      <c r="B833" s="149" t="s">
        <v>1070</v>
      </c>
      <c r="C833" s="150" t="s">
        <v>940</v>
      </c>
      <c r="D833" s="150" t="s">
        <v>64</v>
      </c>
      <c r="E833" s="150"/>
      <c r="F833" s="438" t="s">
        <v>1072</v>
      </c>
      <c r="G833" s="633">
        <v>41807</v>
      </c>
      <c r="H833" s="219">
        <v>41785</v>
      </c>
      <c r="I833" s="177" t="s">
        <v>968</v>
      </c>
      <c r="J833" s="178" t="s">
        <v>968</v>
      </c>
      <c r="K833" s="179" t="s">
        <v>1073</v>
      </c>
      <c r="L833" s="591">
        <v>40000</v>
      </c>
      <c r="M833" s="592">
        <v>30000</v>
      </c>
      <c r="N833" s="156">
        <v>-30000</v>
      </c>
      <c r="O833" s="215" t="s">
        <v>1065</v>
      </c>
      <c r="P833" s="158">
        <v>10000</v>
      </c>
      <c r="Q833" s="159"/>
      <c r="R833" s="159">
        <v>318</v>
      </c>
      <c r="S833" s="159">
        <v>318</v>
      </c>
      <c r="T833" s="159">
        <v>63600</v>
      </c>
      <c r="U833" s="160"/>
      <c r="V833" s="158">
        <v>113600</v>
      </c>
      <c r="W833" s="161"/>
      <c r="X833" s="160">
        <v>73600</v>
      </c>
    </row>
    <row r="834" spans="1:24" ht="15" customHeight="1" x14ac:dyDescent="0.15">
      <c r="A834" s="192"/>
      <c r="B834" s="212"/>
      <c r="C834" s="213"/>
      <c r="D834" s="213"/>
      <c r="E834" s="213"/>
      <c r="F834" s="439" t="s">
        <v>1074</v>
      </c>
      <c r="G834" s="634"/>
      <c r="H834" s="185"/>
      <c r="I834" s="221" t="s">
        <v>968</v>
      </c>
      <c r="J834" s="227" t="s">
        <v>968</v>
      </c>
      <c r="K834" s="222"/>
      <c r="L834" s="597"/>
      <c r="M834" s="598" t="s">
        <v>1068</v>
      </c>
      <c r="N834" s="260" t="s">
        <v>1069</v>
      </c>
      <c r="O834" s="191"/>
      <c r="P834" s="196"/>
      <c r="Q834" s="194"/>
      <c r="R834" s="194"/>
      <c r="S834" s="194"/>
      <c r="T834" s="194"/>
      <c r="U834" s="195"/>
      <c r="V834" s="196"/>
      <c r="W834" s="197"/>
      <c r="X834" s="195"/>
    </row>
    <row r="835" spans="1:24" ht="15" customHeight="1" x14ac:dyDescent="0.15">
      <c r="A835" s="220"/>
      <c r="B835" s="212"/>
      <c r="C835" s="213"/>
      <c r="D835" s="213"/>
      <c r="E835" s="213"/>
      <c r="F835" s="439" t="s">
        <v>1075</v>
      </c>
      <c r="G835" s="634"/>
      <c r="H835" s="185"/>
      <c r="I835" s="221"/>
      <c r="J835" s="167"/>
      <c r="K835" s="168"/>
      <c r="L835" s="597"/>
      <c r="M835" s="598"/>
      <c r="N835" s="183"/>
      <c r="O835" s="191"/>
      <c r="P835" s="196"/>
      <c r="Q835" s="194"/>
      <c r="R835" s="194"/>
      <c r="S835" s="194"/>
      <c r="T835" s="194"/>
      <c r="U835" s="195"/>
      <c r="V835" s="196"/>
      <c r="W835" s="197"/>
      <c r="X835" s="195"/>
    </row>
    <row r="836" spans="1:24" ht="15" customHeight="1" x14ac:dyDescent="0.15">
      <c r="A836" s="148">
        <v>5</v>
      </c>
      <c r="B836" s="149" t="s">
        <v>1076</v>
      </c>
      <c r="C836" s="150" t="s">
        <v>931</v>
      </c>
      <c r="D836" s="150" t="s">
        <v>1077</v>
      </c>
      <c r="E836" s="150"/>
      <c r="F836" s="438" t="s">
        <v>1078</v>
      </c>
      <c r="G836" s="633">
        <v>41815</v>
      </c>
      <c r="H836" s="219">
        <v>41792</v>
      </c>
      <c r="I836" s="177" t="s">
        <v>968</v>
      </c>
      <c r="J836" s="178" t="s">
        <v>968</v>
      </c>
      <c r="K836" s="222"/>
      <c r="L836" s="591">
        <v>60000</v>
      </c>
      <c r="M836" s="592">
        <v>50000</v>
      </c>
      <c r="N836" s="156">
        <v>-50000</v>
      </c>
      <c r="O836" s="157"/>
      <c r="P836" s="158">
        <v>10000</v>
      </c>
      <c r="Q836" s="159"/>
      <c r="R836" s="159">
        <v>16</v>
      </c>
      <c r="S836" s="159">
        <v>16</v>
      </c>
      <c r="T836" s="159">
        <v>3200</v>
      </c>
      <c r="U836" s="160"/>
      <c r="V836" s="158">
        <v>63200</v>
      </c>
      <c r="W836" s="161"/>
      <c r="X836" s="160">
        <v>13200</v>
      </c>
    </row>
    <row r="837" spans="1:24" ht="15" customHeight="1" x14ac:dyDescent="0.15">
      <c r="A837" s="162"/>
      <c r="B837" s="163"/>
      <c r="C837" s="164"/>
      <c r="D837" s="164"/>
      <c r="E837" s="164"/>
      <c r="F837" s="433"/>
      <c r="G837" s="632"/>
      <c r="H837" s="165"/>
      <c r="I837" s="166"/>
      <c r="J837" s="167"/>
      <c r="K837" s="168"/>
      <c r="L837" s="593"/>
      <c r="M837" s="594"/>
      <c r="N837" s="181" t="s">
        <v>1079</v>
      </c>
      <c r="O837" s="172"/>
      <c r="P837" s="173"/>
      <c r="Q837" s="174"/>
      <c r="R837" s="174"/>
      <c r="S837" s="174"/>
      <c r="T837" s="174"/>
      <c r="U837" s="175"/>
      <c r="V837" s="173"/>
      <c r="W837" s="176"/>
      <c r="X837" s="175"/>
    </row>
    <row r="838" spans="1:24" ht="15" customHeight="1" x14ac:dyDescent="0.15">
      <c r="A838" s="148">
        <v>6</v>
      </c>
      <c r="B838" s="149">
        <v>1</v>
      </c>
      <c r="C838" s="150" t="s">
        <v>1049</v>
      </c>
      <c r="D838" s="150" t="s">
        <v>1050</v>
      </c>
      <c r="E838" s="150"/>
      <c r="F838" s="438" t="s">
        <v>1080</v>
      </c>
      <c r="G838" s="633">
        <v>41821</v>
      </c>
      <c r="H838" s="152">
        <v>42065</v>
      </c>
      <c r="I838" s="243" t="s">
        <v>1052</v>
      </c>
      <c r="J838" s="244" t="s">
        <v>1052</v>
      </c>
      <c r="K838" s="258"/>
      <c r="L838" s="591">
        <v>20000</v>
      </c>
      <c r="M838" s="592">
        <v>10000</v>
      </c>
      <c r="N838" s="156">
        <v>-10000</v>
      </c>
      <c r="O838" s="157"/>
      <c r="P838" s="158">
        <v>10000</v>
      </c>
      <c r="Q838" s="159"/>
      <c r="R838" s="159">
        <v>149</v>
      </c>
      <c r="S838" s="159"/>
      <c r="T838" s="159">
        <v>29800</v>
      </c>
      <c r="U838" s="160"/>
      <c r="V838" s="158">
        <v>49800</v>
      </c>
      <c r="W838" s="161"/>
      <c r="X838" s="160">
        <v>39800</v>
      </c>
    </row>
    <row r="839" spans="1:24" ht="15" customHeight="1" x14ac:dyDescent="0.15">
      <c r="A839" s="162"/>
      <c r="B839" s="163"/>
      <c r="C839" s="164"/>
      <c r="D839" s="164"/>
      <c r="E839" s="164"/>
      <c r="F839" s="433"/>
      <c r="G839" s="632"/>
      <c r="H839" s="165"/>
      <c r="I839" s="166"/>
      <c r="J839" s="167"/>
      <c r="K839" s="168"/>
      <c r="L839" s="593"/>
      <c r="M839" s="594"/>
      <c r="N839" s="181" t="s">
        <v>1034</v>
      </c>
      <c r="O839" s="172"/>
      <c r="P839" s="173"/>
      <c r="Q839" s="174"/>
      <c r="R839" s="174"/>
      <c r="S839" s="174"/>
      <c r="T839" s="174"/>
      <c r="U839" s="175"/>
      <c r="V839" s="173"/>
      <c r="W839" s="176"/>
      <c r="X839" s="175"/>
    </row>
    <row r="840" spans="1:24" ht="15" customHeight="1" x14ac:dyDescent="0.15">
      <c r="A840" s="148">
        <v>6</v>
      </c>
      <c r="B840" s="149" t="s">
        <v>1081</v>
      </c>
      <c r="C840" s="150" t="s">
        <v>931</v>
      </c>
      <c r="D840" s="150" t="s">
        <v>1050</v>
      </c>
      <c r="E840" s="150"/>
      <c r="F840" s="438" t="s">
        <v>1082</v>
      </c>
      <c r="G840" s="633">
        <v>41841</v>
      </c>
      <c r="H840" s="152">
        <v>41999</v>
      </c>
      <c r="I840" s="243" t="s">
        <v>1052</v>
      </c>
      <c r="J840" s="244" t="s">
        <v>1052</v>
      </c>
      <c r="K840" s="179"/>
      <c r="L840" s="591">
        <v>20000</v>
      </c>
      <c r="M840" s="592">
        <v>10000</v>
      </c>
      <c r="N840" s="183">
        <v>-10000</v>
      </c>
      <c r="O840" s="157"/>
      <c r="P840" s="158">
        <v>10000</v>
      </c>
      <c r="Q840" s="159"/>
      <c r="R840" s="159">
        <v>102</v>
      </c>
      <c r="S840" s="159">
        <v>97</v>
      </c>
      <c r="T840" s="159">
        <v>20400</v>
      </c>
      <c r="U840" s="160"/>
      <c r="V840" s="158">
        <v>40400</v>
      </c>
      <c r="W840" s="161"/>
      <c r="X840" s="160">
        <v>30400</v>
      </c>
    </row>
    <row r="841" spans="1:24" ht="15" customHeight="1" x14ac:dyDescent="0.15">
      <c r="A841" s="162"/>
      <c r="B841" s="163"/>
      <c r="C841" s="164"/>
      <c r="D841" s="164"/>
      <c r="E841" s="164"/>
      <c r="F841" s="433"/>
      <c r="G841" s="632"/>
      <c r="H841" s="165"/>
      <c r="I841" s="166"/>
      <c r="J841" s="167"/>
      <c r="K841" s="168"/>
      <c r="L841" s="593"/>
      <c r="M841" s="594"/>
      <c r="N841" s="181" t="s">
        <v>1034</v>
      </c>
      <c r="O841" s="172"/>
      <c r="P841" s="173"/>
      <c r="Q841" s="174"/>
      <c r="R841" s="174"/>
      <c r="S841" s="174"/>
      <c r="T841" s="174"/>
      <c r="U841" s="175"/>
      <c r="V841" s="173"/>
      <c r="W841" s="176"/>
      <c r="X841" s="175"/>
    </row>
    <row r="842" spans="1:24" ht="15" customHeight="1" x14ac:dyDescent="0.15">
      <c r="A842" s="148">
        <v>7</v>
      </c>
      <c r="B842" s="149" t="s">
        <v>1083</v>
      </c>
      <c r="C842" s="150" t="s">
        <v>926</v>
      </c>
      <c r="D842" s="150" t="s">
        <v>1062</v>
      </c>
      <c r="E842" s="150"/>
      <c r="F842" s="438" t="s">
        <v>1084</v>
      </c>
      <c r="G842" s="633"/>
      <c r="H842" s="152">
        <v>42089</v>
      </c>
      <c r="I842" s="243" t="s">
        <v>1052</v>
      </c>
      <c r="J842" s="244" t="s">
        <v>1052</v>
      </c>
      <c r="K842" s="258"/>
      <c r="L842" s="591">
        <v>40000</v>
      </c>
      <c r="M842" s="592">
        <v>30000</v>
      </c>
      <c r="N842" s="156">
        <v>-30000</v>
      </c>
      <c r="O842" s="157"/>
      <c r="P842" s="158">
        <v>10000</v>
      </c>
      <c r="Q842" s="159"/>
      <c r="R842" s="159">
        <v>14</v>
      </c>
      <c r="S842" s="159"/>
      <c r="T842" s="159">
        <v>2800</v>
      </c>
      <c r="U842" s="160"/>
      <c r="V842" s="158">
        <v>42800</v>
      </c>
      <c r="W842" s="161"/>
      <c r="X842" s="160">
        <v>12800</v>
      </c>
    </row>
    <row r="843" spans="1:24" ht="15" customHeight="1" x14ac:dyDescent="0.15">
      <c r="A843" s="162"/>
      <c r="B843" s="163"/>
      <c r="C843" s="164"/>
      <c r="D843" s="164"/>
      <c r="E843" s="164"/>
      <c r="F843" s="433"/>
      <c r="G843" s="632"/>
      <c r="H843" s="165"/>
      <c r="I843" s="166"/>
      <c r="J843" s="167"/>
      <c r="K843" s="168"/>
      <c r="L843" s="593"/>
      <c r="M843" s="594"/>
      <c r="N843" s="181" t="s">
        <v>1034</v>
      </c>
      <c r="O843" s="172"/>
      <c r="P843" s="173"/>
      <c r="Q843" s="174"/>
      <c r="R843" s="174"/>
      <c r="S843" s="174"/>
      <c r="T843" s="174"/>
      <c r="U843" s="175"/>
      <c r="V843" s="173"/>
      <c r="W843" s="176"/>
      <c r="X843" s="175"/>
    </row>
    <row r="844" spans="1:24" ht="15" customHeight="1" x14ac:dyDescent="0.15">
      <c r="A844" s="148">
        <v>7</v>
      </c>
      <c r="B844" s="149" t="s">
        <v>1085</v>
      </c>
      <c r="C844" s="150" t="s">
        <v>931</v>
      </c>
      <c r="D844" s="150" t="s">
        <v>1050</v>
      </c>
      <c r="E844" s="150"/>
      <c r="F844" s="438" t="s">
        <v>1086</v>
      </c>
      <c r="G844" s="633">
        <v>41872</v>
      </c>
      <c r="H844" s="152">
        <v>41907</v>
      </c>
      <c r="I844" s="177"/>
      <c r="J844" s="178"/>
      <c r="K844" s="179"/>
      <c r="L844" s="591">
        <v>40000</v>
      </c>
      <c r="M844" s="592">
        <v>30000</v>
      </c>
      <c r="N844" s="156">
        <v>-30000</v>
      </c>
      <c r="O844" s="157"/>
      <c r="P844" s="158">
        <v>10000</v>
      </c>
      <c r="Q844" s="159"/>
      <c r="R844" s="159">
        <v>441</v>
      </c>
      <c r="S844" s="159">
        <v>441</v>
      </c>
      <c r="T844" s="159">
        <v>88200</v>
      </c>
      <c r="U844" s="160"/>
      <c r="V844" s="158">
        <v>128200</v>
      </c>
      <c r="W844" s="161"/>
      <c r="X844" s="160">
        <v>98200</v>
      </c>
    </row>
    <row r="845" spans="1:24" ht="15" customHeight="1" x14ac:dyDescent="0.15">
      <c r="A845" s="192"/>
      <c r="B845" s="212"/>
      <c r="C845" s="213"/>
      <c r="D845" s="213"/>
      <c r="E845" s="213"/>
      <c r="F845" s="439" t="s">
        <v>1087</v>
      </c>
      <c r="G845" s="634"/>
      <c r="H845" s="185"/>
      <c r="I845" s="166"/>
      <c r="J845" s="167"/>
      <c r="K845" s="222"/>
      <c r="L845" s="597"/>
      <c r="M845" s="598"/>
      <c r="N845" s="181" t="s">
        <v>1088</v>
      </c>
      <c r="O845" s="191"/>
      <c r="P845" s="196"/>
      <c r="Q845" s="194"/>
      <c r="R845" s="194"/>
      <c r="S845" s="194"/>
      <c r="T845" s="194"/>
      <c r="U845" s="195"/>
      <c r="V845" s="196"/>
      <c r="W845" s="197"/>
      <c r="X845" s="195"/>
    </row>
    <row r="846" spans="1:24" ht="15" customHeight="1" x14ac:dyDescent="0.15">
      <c r="A846" s="148">
        <v>8</v>
      </c>
      <c r="B846" s="149">
        <v>3</v>
      </c>
      <c r="C846" s="150" t="s">
        <v>926</v>
      </c>
      <c r="D846" s="150" t="s">
        <v>1050</v>
      </c>
      <c r="E846" s="150"/>
      <c r="F846" s="438" t="s">
        <v>1089</v>
      </c>
      <c r="G846" s="633">
        <v>41854</v>
      </c>
      <c r="H846" s="152">
        <v>41999</v>
      </c>
      <c r="I846" s="177"/>
      <c r="J846" s="178"/>
      <c r="K846" s="179"/>
      <c r="L846" s="591">
        <v>20000</v>
      </c>
      <c r="M846" s="592">
        <v>10000</v>
      </c>
      <c r="N846" s="183">
        <v>-10000</v>
      </c>
      <c r="O846" s="157"/>
      <c r="P846" s="158">
        <v>10000</v>
      </c>
      <c r="Q846" s="159"/>
      <c r="R846" s="159">
        <v>249</v>
      </c>
      <c r="S846" s="159">
        <v>228</v>
      </c>
      <c r="T846" s="159">
        <v>49800</v>
      </c>
      <c r="U846" s="160"/>
      <c r="V846" s="158">
        <v>69800</v>
      </c>
      <c r="W846" s="161"/>
      <c r="X846" s="160">
        <v>59800</v>
      </c>
    </row>
    <row r="847" spans="1:24" ht="15" customHeight="1" x14ac:dyDescent="0.15">
      <c r="A847" s="162"/>
      <c r="B847" s="163"/>
      <c r="C847" s="164"/>
      <c r="D847" s="164"/>
      <c r="E847" s="164"/>
      <c r="F847" s="433"/>
      <c r="G847" s="632"/>
      <c r="H847" s="165"/>
      <c r="I847" s="166"/>
      <c r="J847" s="167"/>
      <c r="K847" s="168"/>
      <c r="L847" s="593"/>
      <c r="M847" s="594"/>
      <c r="N847" s="181" t="s">
        <v>1034</v>
      </c>
      <c r="O847" s="172"/>
      <c r="P847" s="173"/>
      <c r="Q847" s="174"/>
      <c r="R847" s="174"/>
      <c r="S847" s="174"/>
      <c r="T847" s="174"/>
      <c r="U847" s="175"/>
      <c r="V847" s="173"/>
      <c r="W847" s="176"/>
      <c r="X847" s="175"/>
    </row>
    <row r="848" spans="1:24" ht="15" customHeight="1" x14ac:dyDescent="0.15">
      <c r="A848" s="148">
        <v>9</v>
      </c>
      <c r="B848" s="149" t="s">
        <v>1090</v>
      </c>
      <c r="C848" s="150" t="s">
        <v>931</v>
      </c>
      <c r="D848" s="150" t="s">
        <v>1050</v>
      </c>
      <c r="E848" s="150"/>
      <c r="F848" s="438" t="s">
        <v>1091</v>
      </c>
      <c r="G848" s="633">
        <v>41919</v>
      </c>
      <c r="H848" s="152">
        <v>41891</v>
      </c>
      <c r="I848" s="177" t="s">
        <v>968</v>
      </c>
      <c r="J848" s="178"/>
      <c r="K848" s="179"/>
      <c r="L848" s="591">
        <v>20000</v>
      </c>
      <c r="M848" s="592">
        <v>10000</v>
      </c>
      <c r="N848" s="156">
        <v>-10000</v>
      </c>
      <c r="O848" s="157"/>
      <c r="P848" s="158">
        <v>10000</v>
      </c>
      <c r="Q848" s="159"/>
      <c r="R848" s="159">
        <v>212</v>
      </c>
      <c r="S848" s="159">
        <v>222</v>
      </c>
      <c r="T848" s="159">
        <v>42400</v>
      </c>
      <c r="U848" s="160"/>
      <c r="V848" s="158">
        <v>62400</v>
      </c>
      <c r="W848" s="161"/>
      <c r="X848" s="160">
        <v>52400</v>
      </c>
    </row>
    <row r="849" spans="1:24" ht="15" customHeight="1" x14ac:dyDescent="0.15">
      <c r="A849" s="162"/>
      <c r="B849" s="163"/>
      <c r="C849" s="164"/>
      <c r="D849" s="164"/>
      <c r="E849" s="164"/>
      <c r="F849" s="433"/>
      <c r="G849" s="632"/>
      <c r="H849" s="165"/>
      <c r="I849" s="166"/>
      <c r="J849" s="167"/>
      <c r="K849" s="168"/>
      <c r="L849" s="593"/>
      <c r="M849" s="594"/>
      <c r="N849" s="181" t="s">
        <v>1088</v>
      </c>
      <c r="O849" s="172"/>
      <c r="P849" s="173"/>
      <c r="Q849" s="174"/>
      <c r="R849" s="174"/>
      <c r="S849" s="174"/>
      <c r="T849" s="174"/>
      <c r="U849" s="175"/>
      <c r="V849" s="173"/>
      <c r="W849" s="176"/>
      <c r="X849" s="175"/>
    </row>
    <row r="850" spans="1:24" ht="15" customHeight="1" x14ac:dyDescent="0.15">
      <c r="A850" s="148">
        <v>9</v>
      </c>
      <c r="B850" s="149" t="s">
        <v>1092</v>
      </c>
      <c r="C850" s="150" t="s">
        <v>989</v>
      </c>
      <c r="D850" s="150" t="s">
        <v>993</v>
      </c>
      <c r="E850" s="150"/>
      <c r="F850" s="438" t="s">
        <v>1093</v>
      </c>
      <c r="G850" s="633">
        <v>41925</v>
      </c>
      <c r="H850" s="152">
        <v>41999</v>
      </c>
      <c r="I850" s="177"/>
      <c r="J850" s="178"/>
      <c r="K850" s="179"/>
      <c r="L850" s="591">
        <v>40000</v>
      </c>
      <c r="M850" s="592">
        <v>30000</v>
      </c>
      <c r="N850" s="156">
        <v>-30000</v>
      </c>
      <c r="O850" s="157"/>
      <c r="P850" s="158">
        <v>10000</v>
      </c>
      <c r="Q850" s="159"/>
      <c r="R850" s="159">
        <v>183</v>
      </c>
      <c r="S850" s="159">
        <v>177</v>
      </c>
      <c r="T850" s="159">
        <v>36600</v>
      </c>
      <c r="U850" s="160"/>
      <c r="V850" s="158">
        <v>76600</v>
      </c>
      <c r="W850" s="161"/>
      <c r="X850" s="160">
        <v>46600</v>
      </c>
    </row>
    <row r="851" spans="1:24" ht="15" customHeight="1" x14ac:dyDescent="0.15">
      <c r="A851" s="192"/>
      <c r="B851" s="212"/>
      <c r="C851" s="213"/>
      <c r="D851" s="213"/>
      <c r="E851" s="213"/>
      <c r="F851" s="439" t="s">
        <v>1094</v>
      </c>
      <c r="G851" s="634"/>
      <c r="H851" s="185"/>
      <c r="I851" s="221"/>
      <c r="J851" s="261"/>
      <c r="K851" s="222"/>
      <c r="L851" s="597"/>
      <c r="M851" s="598"/>
      <c r="N851" s="183" t="s">
        <v>1034</v>
      </c>
      <c r="O851" s="191"/>
      <c r="P851" s="196"/>
      <c r="Q851" s="194"/>
      <c r="R851" s="194"/>
      <c r="S851" s="194"/>
      <c r="T851" s="194"/>
      <c r="U851" s="195"/>
      <c r="V851" s="196"/>
      <c r="W851" s="197"/>
      <c r="X851" s="195"/>
    </row>
    <row r="852" spans="1:24" ht="15" customHeight="1" x14ac:dyDescent="0.15">
      <c r="A852" s="192"/>
      <c r="B852" s="212"/>
      <c r="C852" s="213"/>
      <c r="D852" s="213"/>
      <c r="E852" s="213"/>
      <c r="F852" s="439" t="s">
        <v>1095</v>
      </c>
      <c r="G852" s="634"/>
      <c r="H852" s="185"/>
      <c r="I852" s="166"/>
      <c r="J852" s="223"/>
      <c r="K852" s="168"/>
      <c r="L852" s="597"/>
      <c r="M852" s="598"/>
      <c r="N852" s="183"/>
      <c r="O852" s="191"/>
      <c r="P852" s="196"/>
      <c r="Q852" s="194"/>
      <c r="R852" s="194"/>
      <c r="S852" s="194"/>
      <c r="T852" s="194"/>
      <c r="U852" s="195"/>
      <c r="V852" s="196"/>
      <c r="W852" s="197"/>
      <c r="X852" s="195"/>
    </row>
    <row r="853" spans="1:24" ht="15" customHeight="1" x14ac:dyDescent="0.15">
      <c r="A853" s="148">
        <v>9</v>
      </c>
      <c r="B853" s="149" t="s">
        <v>1096</v>
      </c>
      <c r="C853" s="150" t="s">
        <v>989</v>
      </c>
      <c r="D853" s="150" t="s">
        <v>69</v>
      </c>
      <c r="E853" s="150"/>
      <c r="F853" s="438" t="s">
        <v>1097</v>
      </c>
      <c r="G853" s="633">
        <v>41926</v>
      </c>
      <c r="H853" s="152">
        <v>41927</v>
      </c>
      <c r="I853" s="177" t="s">
        <v>968</v>
      </c>
      <c r="J853" s="178"/>
      <c r="K853" s="179"/>
      <c r="L853" s="591">
        <v>60000</v>
      </c>
      <c r="M853" s="592">
        <v>50000</v>
      </c>
      <c r="N853" s="156">
        <v>-50000</v>
      </c>
      <c r="O853" s="157"/>
      <c r="P853" s="158">
        <v>10000</v>
      </c>
      <c r="Q853" s="159"/>
      <c r="R853" s="159">
        <v>12</v>
      </c>
      <c r="S853" s="159">
        <v>12</v>
      </c>
      <c r="T853" s="159">
        <v>2400</v>
      </c>
      <c r="U853" s="160"/>
      <c r="V853" s="158">
        <v>62400</v>
      </c>
      <c r="W853" s="161"/>
      <c r="X853" s="160">
        <v>12400</v>
      </c>
    </row>
    <row r="854" spans="1:24" ht="15" customHeight="1" x14ac:dyDescent="0.15">
      <c r="A854" s="162"/>
      <c r="B854" s="163"/>
      <c r="C854" s="164"/>
      <c r="D854" s="164"/>
      <c r="E854" s="164"/>
      <c r="F854" s="433"/>
      <c r="G854" s="632"/>
      <c r="H854" s="224"/>
      <c r="I854" s="166"/>
      <c r="J854" s="167"/>
      <c r="K854" s="168"/>
      <c r="L854" s="593"/>
      <c r="M854" s="594"/>
      <c r="N854" s="181" t="s">
        <v>1098</v>
      </c>
      <c r="O854" s="172"/>
      <c r="P854" s="173"/>
      <c r="Q854" s="174"/>
      <c r="R854" s="174"/>
      <c r="S854" s="174"/>
      <c r="T854" s="174"/>
      <c r="U854" s="175"/>
      <c r="V854" s="173"/>
      <c r="W854" s="176"/>
      <c r="X854" s="175"/>
    </row>
    <row r="855" spans="1:24" ht="15" customHeight="1" x14ac:dyDescent="0.15">
      <c r="A855" s="148">
        <v>10</v>
      </c>
      <c r="B855" s="149" t="s">
        <v>1099</v>
      </c>
      <c r="C855" s="150" t="s">
        <v>997</v>
      </c>
      <c r="D855" s="150" t="s">
        <v>1018</v>
      </c>
      <c r="E855" s="150"/>
      <c r="F855" s="438" t="s">
        <v>1100</v>
      </c>
      <c r="G855" s="633">
        <v>41954</v>
      </c>
      <c r="H855" s="152">
        <v>41999</v>
      </c>
      <c r="I855" s="177"/>
      <c r="J855" s="178"/>
      <c r="K855" s="179"/>
      <c r="L855" s="591">
        <v>40000</v>
      </c>
      <c r="M855" s="592">
        <v>30000</v>
      </c>
      <c r="N855" s="183">
        <v>-30000</v>
      </c>
      <c r="O855" s="157"/>
      <c r="P855" s="158">
        <v>10000</v>
      </c>
      <c r="Q855" s="159"/>
      <c r="R855" s="159">
        <v>252</v>
      </c>
      <c r="S855" s="159">
        <v>258</v>
      </c>
      <c r="T855" s="159">
        <v>50400</v>
      </c>
      <c r="U855" s="160"/>
      <c r="V855" s="158">
        <v>90400</v>
      </c>
      <c r="W855" s="161"/>
      <c r="X855" s="160">
        <v>60400</v>
      </c>
    </row>
    <row r="856" spans="1:24" ht="15" customHeight="1" x14ac:dyDescent="0.15">
      <c r="A856" s="192"/>
      <c r="B856" s="212"/>
      <c r="C856" s="213"/>
      <c r="D856" s="213"/>
      <c r="E856" s="213"/>
      <c r="F856" s="439" t="s">
        <v>1101</v>
      </c>
      <c r="G856" s="634"/>
      <c r="H856" s="185"/>
      <c r="I856" s="166"/>
      <c r="J856" s="167"/>
      <c r="K856" s="168"/>
      <c r="L856" s="597"/>
      <c r="M856" s="598"/>
      <c r="N856" s="181" t="s">
        <v>1034</v>
      </c>
      <c r="O856" s="191"/>
      <c r="P856" s="196"/>
      <c r="Q856" s="194"/>
      <c r="R856" s="194"/>
      <c r="S856" s="194"/>
      <c r="T856" s="194"/>
      <c r="U856" s="195"/>
      <c r="V856" s="196"/>
      <c r="W856" s="197"/>
      <c r="X856" s="195"/>
    </row>
    <row r="857" spans="1:24" ht="15" customHeight="1" x14ac:dyDescent="0.15">
      <c r="A857" s="148">
        <v>10</v>
      </c>
      <c r="B857" s="149" t="s">
        <v>1099</v>
      </c>
      <c r="C857" s="150" t="s">
        <v>949</v>
      </c>
      <c r="D857" s="150" t="s">
        <v>990</v>
      </c>
      <c r="E857" s="150"/>
      <c r="F857" s="438" t="s">
        <v>1102</v>
      </c>
      <c r="G857" s="633">
        <v>41955</v>
      </c>
      <c r="H857" s="152">
        <v>41927</v>
      </c>
      <c r="I857" s="177" t="s">
        <v>968</v>
      </c>
      <c r="J857" s="178" t="s">
        <v>968</v>
      </c>
      <c r="K857" s="258"/>
      <c r="L857" s="591">
        <v>60000</v>
      </c>
      <c r="M857" s="592">
        <v>50000</v>
      </c>
      <c r="N857" s="156">
        <v>-50000</v>
      </c>
      <c r="O857" s="157"/>
      <c r="P857" s="158">
        <v>10000</v>
      </c>
      <c r="Q857" s="159"/>
      <c r="R857" s="159">
        <v>24</v>
      </c>
      <c r="S857" s="159"/>
      <c r="T857" s="159">
        <v>4800</v>
      </c>
      <c r="U857" s="160"/>
      <c r="V857" s="158">
        <v>64800</v>
      </c>
      <c r="W857" s="161"/>
      <c r="X857" s="160">
        <v>14800</v>
      </c>
    </row>
    <row r="858" spans="1:24" ht="15" customHeight="1" x14ac:dyDescent="0.15">
      <c r="A858" s="162"/>
      <c r="B858" s="163"/>
      <c r="C858" s="164"/>
      <c r="D858" s="164"/>
      <c r="E858" s="164"/>
      <c r="F858" s="433"/>
      <c r="G858" s="632"/>
      <c r="H858" s="165"/>
      <c r="I858" s="166"/>
      <c r="J858" s="167"/>
      <c r="K858" s="222"/>
      <c r="L858" s="593"/>
      <c r="M858" s="594"/>
      <c r="N858" s="181" t="s">
        <v>1098</v>
      </c>
      <c r="O858" s="172"/>
      <c r="P858" s="173"/>
      <c r="Q858" s="174"/>
      <c r="R858" s="174"/>
      <c r="S858" s="174"/>
      <c r="T858" s="174"/>
      <c r="U858" s="175"/>
      <c r="V858" s="173"/>
      <c r="W858" s="176"/>
      <c r="X858" s="175"/>
    </row>
    <row r="859" spans="1:24" ht="15" customHeight="1" x14ac:dyDescent="0.15">
      <c r="A859" s="148">
        <v>10</v>
      </c>
      <c r="B859" s="149" t="s">
        <v>1103</v>
      </c>
      <c r="C859" s="150" t="s">
        <v>931</v>
      </c>
      <c r="D859" s="150" t="s">
        <v>990</v>
      </c>
      <c r="E859" s="150"/>
      <c r="F859" s="438" t="s">
        <v>1104</v>
      </c>
      <c r="G859" s="633">
        <v>41956</v>
      </c>
      <c r="H859" s="151">
        <v>41961</v>
      </c>
      <c r="I859" s="177" t="s">
        <v>968</v>
      </c>
      <c r="J859" s="178" t="s">
        <v>968</v>
      </c>
      <c r="K859" s="179"/>
      <c r="L859" s="591">
        <v>20000</v>
      </c>
      <c r="M859" s="592">
        <v>10000</v>
      </c>
      <c r="N859" s="156">
        <v>-10000</v>
      </c>
      <c r="O859" s="157"/>
      <c r="P859" s="158">
        <v>10000</v>
      </c>
      <c r="Q859" s="159"/>
      <c r="R859" s="159">
        <v>35</v>
      </c>
      <c r="S859" s="159">
        <v>39</v>
      </c>
      <c r="T859" s="159">
        <v>7000</v>
      </c>
      <c r="U859" s="160"/>
      <c r="V859" s="158">
        <v>27000</v>
      </c>
      <c r="W859" s="161"/>
      <c r="X859" s="160">
        <v>17000</v>
      </c>
    </row>
    <row r="860" spans="1:24" ht="15" customHeight="1" x14ac:dyDescent="0.15">
      <c r="A860" s="162"/>
      <c r="B860" s="163"/>
      <c r="C860" s="164"/>
      <c r="D860" s="164" t="s">
        <v>1008</v>
      </c>
      <c r="E860" s="164"/>
      <c r="F860" s="433"/>
      <c r="G860" s="632"/>
      <c r="H860" s="165"/>
      <c r="I860" s="166"/>
      <c r="J860" s="167"/>
      <c r="K860" s="168"/>
      <c r="L860" s="593"/>
      <c r="M860" s="594"/>
      <c r="N860" s="181" t="s">
        <v>1105</v>
      </c>
      <c r="O860" s="172"/>
      <c r="P860" s="173"/>
      <c r="Q860" s="174"/>
      <c r="R860" s="174"/>
      <c r="S860" s="174"/>
      <c r="T860" s="174"/>
      <c r="U860" s="175"/>
      <c r="V860" s="173"/>
      <c r="W860" s="176"/>
      <c r="X860" s="175"/>
    </row>
    <row r="861" spans="1:24" ht="15" customHeight="1" x14ac:dyDescent="0.15">
      <c r="A861" s="262">
        <v>10</v>
      </c>
      <c r="B861" s="263" t="s">
        <v>1106</v>
      </c>
      <c r="C861" s="150" t="s">
        <v>1107</v>
      </c>
      <c r="D861" s="150"/>
      <c r="E861" s="150"/>
      <c r="F861" s="445" t="s">
        <v>1108</v>
      </c>
      <c r="G861" s="1433" t="s">
        <v>946</v>
      </c>
      <c r="H861" s="1434"/>
      <c r="I861" s="251"/>
      <c r="J861" s="248"/>
      <c r="K861" s="249"/>
      <c r="L861" s="591">
        <v>0</v>
      </c>
      <c r="M861" s="592"/>
      <c r="N861" s="156"/>
      <c r="O861" s="157"/>
      <c r="P861" s="158"/>
      <c r="Q861" s="159"/>
      <c r="R861" s="159"/>
      <c r="S861" s="159"/>
      <c r="T861" s="159"/>
      <c r="U861" s="160"/>
      <c r="V861" s="158"/>
      <c r="W861" s="161"/>
      <c r="X861" s="160"/>
    </row>
    <row r="862" spans="1:24" ht="15" customHeight="1" x14ac:dyDescent="0.15">
      <c r="A862" s="252"/>
      <c r="B862" s="253"/>
      <c r="C862" s="164"/>
      <c r="D862" s="164"/>
      <c r="E862" s="164"/>
      <c r="F862" s="444" t="s">
        <v>1109</v>
      </c>
      <c r="G862" s="639"/>
      <c r="H862" s="254"/>
      <c r="I862" s="255"/>
      <c r="J862" s="256"/>
      <c r="K862" s="264"/>
      <c r="L862" s="597"/>
      <c r="M862" s="598"/>
      <c r="N862" s="181"/>
      <c r="O862" s="191"/>
      <c r="P862" s="196"/>
      <c r="Q862" s="194"/>
      <c r="R862" s="194"/>
      <c r="S862" s="194"/>
      <c r="T862" s="194"/>
      <c r="U862" s="195"/>
      <c r="V862" s="196"/>
      <c r="W862" s="197"/>
      <c r="X862" s="195"/>
    </row>
    <row r="863" spans="1:24" ht="15" customHeight="1" x14ac:dyDescent="0.15">
      <c r="A863" s="148">
        <v>11</v>
      </c>
      <c r="B863" s="149">
        <v>3</v>
      </c>
      <c r="C863" s="150" t="s">
        <v>989</v>
      </c>
      <c r="D863" s="150" t="s">
        <v>990</v>
      </c>
      <c r="E863" s="150"/>
      <c r="F863" s="438" t="s">
        <v>1110</v>
      </c>
      <c r="G863" s="633"/>
      <c r="H863" s="152">
        <v>42037</v>
      </c>
      <c r="I863" s="177"/>
      <c r="J863" s="178"/>
      <c r="K863" s="179"/>
      <c r="L863" s="591">
        <v>20000</v>
      </c>
      <c r="M863" s="592">
        <v>10000</v>
      </c>
      <c r="N863" s="156">
        <v>-10000</v>
      </c>
      <c r="O863" s="157"/>
      <c r="P863" s="158">
        <v>10000</v>
      </c>
      <c r="Q863" s="159"/>
      <c r="R863" s="159">
        <v>16</v>
      </c>
      <c r="S863" s="159">
        <v>12</v>
      </c>
      <c r="T863" s="159">
        <v>3200</v>
      </c>
      <c r="U863" s="160"/>
      <c r="V863" s="158">
        <v>23200</v>
      </c>
      <c r="W863" s="161"/>
      <c r="X863" s="160">
        <v>13200</v>
      </c>
    </row>
    <row r="864" spans="1:24" ht="15" customHeight="1" x14ac:dyDescent="0.15">
      <c r="A864" s="162"/>
      <c r="B864" s="163"/>
      <c r="C864" s="164"/>
      <c r="D864" s="164"/>
      <c r="E864" s="164"/>
      <c r="F864" s="433"/>
      <c r="G864" s="632"/>
      <c r="H864" s="165"/>
      <c r="I864" s="166"/>
      <c r="J864" s="167"/>
      <c r="K864" s="168"/>
      <c r="L864" s="593"/>
      <c r="M864" s="594"/>
      <c r="N864" s="181" t="s">
        <v>1034</v>
      </c>
      <c r="O864" s="172"/>
      <c r="P864" s="173"/>
      <c r="Q864" s="174"/>
      <c r="R864" s="174"/>
      <c r="S864" s="174"/>
      <c r="T864" s="174"/>
      <c r="U864" s="175"/>
      <c r="V864" s="173"/>
      <c r="W864" s="176"/>
      <c r="X864" s="175"/>
    </row>
    <row r="865" spans="1:24" ht="15" customHeight="1" x14ac:dyDescent="0.15">
      <c r="A865" s="148">
        <v>11</v>
      </c>
      <c r="B865" s="149" t="s">
        <v>1111</v>
      </c>
      <c r="C865" s="150" t="s">
        <v>989</v>
      </c>
      <c r="D865" s="150" t="s">
        <v>1112</v>
      </c>
      <c r="E865" s="150"/>
      <c r="F865" s="438" t="s">
        <v>1113</v>
      </c>
      <c r="G865" s="633">
        <v>41982</v>
      </c>
      <c r="H865" s="152">
        <v>41960</v>
      </c>
      <c r="I865" s="177" t="s">
        <v>968</v>
      </c>
      <c r="J865" s="227"/>
      <c r="K865" s="222"/>
      <c r="L865" s="591">
        <v>40000</v>
      </c>
      <c r="M865" s="592">
        <v>30000</v>
      </c>
      <c r="N865" s="156">
        <v>-30000</v>
      </c>
      <c r="O865" s="157"/>
      <c r="P865" s="158">
        <v>10000</v>
      </c>
      <c r="Q865" s="159"/>
      <c r="R865" s="159">
        <v>384</v>
      </c>
      <c r="S865" s="159">
        <v>384</v>
      </c>
      <c r="T865" s="159">
        <v>76800</v>
      </c>
      <c r="U865" s="160"/>
      <c r="V865" s="158">
        <v>116800</v>
      </c>
      <c r="W865" s="161"/>
      <c r="X865" s="160">
        <v>86800</v>
      </c>
    </row>
    <row r="866" spans="1:24" ht="15" customHeight="1" x14ac:dyDescent="0.15">
      <c r="A866" s="162"/>
      <c r="B866" s="163"/>
      <c r="C866" s="164"/>
      <c r="D866" s="164"/>
      <c r="E866" s="164"/>
      <c r="F866" s="433"/>
      <c r="G866" s="632"/>
      <c r="H866" s="165"/>
      <c r="I866" s="166"/>
      <c r="J866" s="167"/>
      <c r="K866" s="168"/>
      <c r="L866" s="593"/>
      <c r="M866" s="594"/>
      <c r="N866" s="181" t="s">
        <v>1105</v>
      </c>
      <c r="O866" s="172"/>
      <c r="P866" s="173"/>
      <c r="Q866" s="174"/>
      <c r="R866" s="174"/>
      <c r="S866" s="174"/>
      <c r="T866" s="174"/>
      <c r="U866" s="175"/>
      <c r="V866" s="173"/>
      <c r="W866" s="176"/>
      <c r="X866" s="175"/>
    </row>
    <row r="867" spans="1:24" ht="15" customHeight="1" x14ac:dyDescent="0.15">
      <c r="A867" s="148">
        <v>11</v>
      </c>
      <c r="B867" s="149" t="s">
        <v>1111</v>
      </c>
      <c r="C867" s="150" t="s">
        <v>1114</v>
      </c>
      <c r="D867" s="150" t="s">
        <v>1115</v>
      </c>
      <c r="E867" s="150"/>
      <c r="F867" s="438" t="s">
        <v>1116</v>
      </c>
      <c r="G867" s="633"/>
      <c r="H867" s="152">
        <v>42037</v>
      </c>
      <c r="I867" s="177"/>
      <c r="J867" s="178"/>
      <c r="K867" s="179"/>
      <c r="L867" s="591">
        <v>20000</v>
      </c>
      <c r="M867" s="592">
        <v>10000</v>
      </c>
      <c r="N867" s="156">
        <v>-10000</v>
      </c>
      <c r="O867" s="157"/>
      <c r="P867" s="158">
        <v>10000</v>
      </c>
      <c r="Q867" s="159"/>
      <c r="R867" s="159">
        <v>12</v>
      </c>
      <c r="S867" s="159">
        <v>16</v>
      </c>
      <c r="T867" s="159">
        <v>2400</v>
      </c>
      <c r="U867" s="160"/>
      <c r="V867" s="158">
        <v>22400</v>
      </c>
      <c r="W867" s="161"/>
      <c r="X867" s="160">
        <v>12400</v>
      </c>
    </row>
    <row r="868" spans="1:24" ht="15" customHeight="1" x14ac:dyDescent="0.15">
      <c r="A868" s="162"/>
      <c r="B868" s="163"/>
      <c r="C868" s="164"/>
      <c r="D868" s="164"/>
      <c r="E868" s="164"/>
      <c r="F868" s="433"/>
      <c r="G868" s="632"/>
      <c r="H868" s="165"/>
      <c r="I868" s="166"/>
      <c r="J868" s="167"/>
      <c r="K868" s="168"/>
      <c r="L868" s="593"/>
      <c r="M868" s="594"/>
      <c r="N868" s="181" t="s">
        <v>1034</v>
      </c>
      <c r="O868" s="172"/>
      <c r="P868" s="173"/>
      <c r="Q868" s="174"/>
      <c r="R868" s="174"/>
      <c r="S868" s="174"/>
      <c r="T868" s="174"/>
      <c r="U868" s="175"/>
      <c r="V868" s="173"/>
      <c r="W868" s="176"/>
      <c r="X868" s="175"/>
    </row>
    <row r="869" spans="1:24" ht="15" customHeight="1" x14ac:dyDescent="0.15">
      <c r="A869" s="148">
        <v>11</v>
      </c>
      <c r="B869" s="149" t="s">
        <v>1111</v>
      </c>
      <c r="C869" s="150" t="s">
        <v>931</v>
      </c>
      <c r="D869" s="150" t="s">
        <v>990</v>
      </c>
      <c r="E869" s="150"/>
      <c r="F869" s="438" t="s">
        <v>1117</v>
      </c>
      <c r="G869" s="633">
        <v>41982</v>
      </c>
      <c r="H869" s="152">
        <v>41956</v>
      </c>
      <c r="I869" s="177" t="s">
        <v>968</v>
      </c>
      <c r="J869" s="244"/>
      <c r="K869" s="258"/>
      <c r="L869" s="591">
        <v>60000</v>
      </c>
      <c r="M869" s="592">
        <v>50000</v>
      </c>
      <c r="N869" s="156">
        <v>-50000</v>
      </c>
      <c r="O869" s="157"/>
      <c r="P869" s="158">
        <v>10000</v>
      </c>
      <c r="Q869" s="159"/>
      <c r="R869" s="159">
        <v>20</v>
      </c>
      <c r="S869" s="159"/>
      <c r="T869" s="159">
        <v>4000</v>
      </c>
      <c r="U869" s="160"/>
      <c r="V869" s="158">
        <v>64000</v>
      </c>
      <c r="W869" s="161"/>
      <c r="X869" s="160">
        <v>14000</v>
      </c>
    </row>
    <row r="870" spans="1:24" ht="15" customHeight="1" x14ac:dyDescent="0.15">
      <c r="A870" s="162"/>
      <c r="B870" s="163"/>
      <c r="C870" s="164"/>
      <c r="D870" s="164"/>
      <c r="E870" s="164"/>
      <c r="F870" s="433"/>
      <c r="G870" s="632"/>
      <c r="H870" s="165"/>
      <c r="I870" s="166"/>
      <c r="J870" s="167"/>
      <c r="K870" s="168"/>
      <c r="L870" s="593"/>
      <c r="M870" s="594"/>
      <c r="N870" s="181" t="s">
        <v>1105</v>
      </c>
      <c r="O870" s="172"/>
      <c r="P870" s="173"/>
      <c r="Q870" s="174"/>
      <c r="R870" s="174"/>
      <c r="S870" s="174"/>
      <c r="T870" s="174"/>
      <c r="U870" s="175"/>
      <c r="V870" s="173"/>
      <c r="W870" s="176"/>
      <c r="X870" s="175"/>
    </row>
    <row r="871" spans="1:24" ht="15" customHeight="1" x14ac:dyDescent="0.15">
      <c r="A871" s="148">
        <v>11</v>
      </c>
      <c r="B871" s="149" t="s">
        <v>1118</v>
      </c>
      <c r="C871" s="150" t="s">
        <v>940</v>
      </c>
      <c r="D871" s="150" t="s">
        <v>1018</v>
      </c>
      <c r="E871" s="150"/>
      <c r="F871" s="438" t="s">
        <v>1119</v>
      </c>
      <c r="G871" s="633">
        <v>41992</v>
      </c>
      <c r="H871" s="152">
        <v>41999</v>
      </c>
      <c r="I871" s="177"/>
      <c r="J871" s="178"/>
      <c r="K871" s="179"/>
      <c r="L871" s="591">
        <v>60000</v>
      </c>
      <c r="M871" s="592">
        <v>50000</v>
      </c>
      <c r="N871" s="156">
        <v>-50000</v>
      </c>
      <c r="O871" s="157"/>
      <c r="P871" s="158">
        <v>10000</v>
      </c>
      <c r="Q871" s="159"/>
      <c r="R871" s="159">
        <v>192</v>
      </c>
      <c r="S871" s="159">
        <v>192</v>
      </c>
      <c r="T871" s="159">
        <v>38400</v>
      </c>
      <c r="U871" s="160"/>
      <c r="V871" s="158">
        <v>98400</v>
      </c>
      <c r="W871" s="161"/>
      <c r="X871" s="160">
        <v>48400</v>
      </c>
    </row>
    <row r="872" spans="1:24" ht="15" customHeight="1" x14ac:dyDescent="0.15">
      <c r="A872" s="192"/>
      <c r="B872" s="212"/>
      <c r="C872" s="213"/>
      <c r="D872" s="213"/>
      <c r="E872" s="213"/>
      <c r="F872" s="439" t="s">
        <v>1120</v>
      </c>
      <c r="G872" s="634"/>
      <c r="H872" s="185"/>
      <c r="I872" s="221"/>
      <c r="J872" s="227"/>
      <c r="K872" s="222"/>
      <c r="L872" s="597"/>
      <c r="M872" s="598"/>
      <c r="N872" s="183" t="s">
        <v>1034</v>
      </c>
      <c r="O872" s="191"/>
      <c r="P872" s="196"/>
      <c r="Q872" s="194"/>
      <c r="R872" s="194"/>
      <c r="S872" s="194"/>
      <c r="T872" s="194"/>
      <c r="U872" s="195"/>
      <c r="V872" s="196"/>
      <c r="W872" s="197"/>
      <c r="X872" s="195"/>
    </row>
    <row r="873" spans="1:24" ht="15" customHeight="1" x14ac:dyDescent="0.15">
      <c r="A873" s="162"/>
      <c r="B873" s="163"/>
      <c r="C873" s="164"/>
      <c r="D873" s="164"/>
      <c r="E873" s="164"/>
      <c r="F873" s="433" t="s">
        <v>1121</v>
      </c>
      <c r="G873" s="632"/>
      <c r="H873" s="165"/>
      <c r="I873" s="166"/>
      <c r="J873" s="167"/>
      <c r="K873" s="168"/>
      <c r="L873" s="593"/>
      <c r="M873" s="594"/>
      <c r="N873" s="181"/>
      <c r="O873" s="172"/>
      <c r="P873" s="173"/>
      <c r="Q873" s="174"/>
      <c r="R873" s="174"/>
      <c r="S873" s="174"/>
      <c r="T873" s="174"/>
      <c r="U873" s="175"/>
      <c r="V873" s="173"/>
      <c r="W873" s="176"/>
      <c r="X873" s="175"/>
    </row>
    <row r="874" spans="1:24" ht="15" customHeight="1" x14ac:dyDescent="0.15">
      <c r="A874" s="148">
        <v>12</v>
      </c>
      <c r="B874" s="149">
        <v>7</v>
      </c>
      <c r="C874" s="150" t="s">
        <v>1122</v>
      </c>
      <c r="D874" s="150" t="s">
        <v>64</v>
      </c>
      <c r="E874" s="150"/>
      <c r="F874" s="438" t="s">
        <v>1123</v>
      </c>
      <c r="G874" s="633"/>
      <c r="H874" s="152">
        <v>41850</v>
      </c>
      <c r="I874" s="177" t="s">
        <v>968</v>
      </c>
      <c r="J874" s="178" t="s">
        <v>968</v>
      </c>
      <c r="K874" s="179" t="s">
        <v>1124</v>
      </c>
      <c r="L874" s="591" t="s">
        <v>1125</v>
      </c>
      <c r="M874" s="592"/>
      <c r="N874" s="156"/>
      <c r="O874" s="157"/>
      <c r="P874" s="158">
        <v>10000</v>
      </c>
      <c r="Q874" s="159"/>
      <c r="R874" s="159"/>
      <c r="S874" s="159">
        <v>153</v>
      </c>
      <c r="T874" s="159"/>
      <c r="U874" s="160"/>
      <c r="V874" s="158">
        <v>9676</v>
      </c>
      <c r="W874" s="161">
        <v>324</v>
      </c>
      <c r="X874" s="160">
        <v>10000</v>
      </c>
    </row>
    <row r="875" spans="1:24" ht="15" customHeight="1" x14ac:dyDescent="0.15">
      <c r="A875" s="162"/>
      <c r="B875" s="163"/>
      <c r="C875" s="164"/>
      <c r="D875" s="164"/>
      <c r="E875" s="164"/>
      <c r="F875" s="433"/>
      <c r="G875" s="632"/>
      <c r="H875" s="224"/>
      <c r="I875" s="166"/>
      <c r="J875" s="167"/>
      <c r="K875" s="168"/>
      <c r="L875" s="593"/>
      <c r="M875" s="594"/>
      <c r="N875" s="181"/>
      <c r="O875" s="172"/>
      <c r="P875" s="173"/>
      <c r="Q875" s="174"/>
      <c r="R875" s="174"/>
      <c r="S875" s="174"/>
      <c r="T875" s="174"/>
      <c r="U875" s="175"/>
      <c r="V875" s="173"/>
      <c r="W875" s="176"/>
      <c r="X875" s="175"/>
    </row>
    <row r="876" spans="1:24" ht="15" customHeight="1" x14ac:dyDescent="0.15">
      <c r="A876" s="148">
        <v>12</v>
      </c>
      <c r="B876" s="149">
        <v>14</v>
      </c>
      <c r="C876" s="150" t="s">
        <v>989</v>
      </c>
      <c r="D876" s="150"/>
      <c r="E876" s="150"/>
      <c r="F876" s="438" t="s">
        <v>1126</v>
      </c>
      <c r="G876" s="633"/>
      <c r="H876" s="152">
        <v>41997</v>
      </c>
      <c r="I876" s="243"/>
      <c r="J876" s="244"/>
      <c r="K876" s="258"/>
      <c r="L876" s="591">
        <v>20000</v>
      </c>
      <c r="M876" s="592">
        <v>10000</v>
      </c>
      <c r="N876" s="156">
        <v>-10000</v>
      </c>
      <c r="O876" s="157"/>
      <c r="P876" s="158">
        <v>10000</v>
      </c>
      <c r="Q876" s="159"/>
      <c r="R876" s="159">
        <v>12</v>
      </c>
      <c r="S876" s="159"/>
      <c r="T876" s="159">
        <v>2400</v>
      </c>
      <c r="U876" s="160"/>
      <c r="V876" s="158">
        <v>22400</v>
      </c>
      <c r="W876" s="161"/>
      <c r="X876" s="160">
        <v>12400</v>
      </c>
    </row>
    <row r="877" spans="1:24" ht="15" customHeight="1" x14ac:dyDescent="0.15">
      <c r="A877" s="162"/>
      <c r="B877" s="163"/>
      <c r="C877" s="164"/>
      <c r="D877" s="164"/>
      <c r="E877" s="164"/>
      <c r="F877" s="433"/>
      <c r="G877" s="632"/>
      <c r="H877" s="165"/>
      <c r="I877" s="166"/>
      <c r="J877" s="167"/>
      <c r="K877" s="168"/>
      <c r="L877" s="593"/>
      <c r="M877" s="594"/>
      <c r="N877" s="181" t="s">
        <v>1034</v>
      </c>
      <c r="O877" s="172"/>
      <c r="P877" s="173"/>
      <c r="Q877" s="174"/>
      <c r="R877" s="174"/>
      <c r="S877" s="174"/>
      <c r="T877" s="174"/>
      <c r="U877" s="175"/>
      <c r="V877" s="173"/>
      <c r="W877" s="176"/>
      <c r="X877" s="175"/>
    </row>
    <row r="878" spans="1:24" ht="15" customHeight="1" x14ac:dyDescent="0.15">
      <c r="A878" s="192"/>
      <c r="B878" s="212"/>
      <c r="C878" s="213" t="s">
        <v>931</v>
      </c>
      <c r="D878" s="213" t="s">
        <v>990</v>
      </c>
      <c r="E878" s="213"/>
      <c r="F878" s="446" t="s">
        <v>1127</v>
      </c>
      <c r="G878" s="634"/>
      <c r="H878" s="185"/>
      <c r="I878" s="221"/>
      <c r="J878" s="227"/>
      <c r="K878" s="222"/>
      <c r="L878" s="597"/>
      <c r="M878" s="598"/>
      <c r="N878" s="183"/>
      <c r="O878" s="191"/>
      <c r="P878" s="196"/>
      <c r="Q878" s="194"/>
      <c r="R878" s="194"/>
      <c r="S878" s="194"/>
      <c r="T878" s="194"/>
      <c r="U878" s="195"/>
      <c r="V878" s="196"/>
      <c r="W878" s="197"/>
      <c r="X878" s="195"/>
    </row>
    <row r="879" spans="1:24" ht="15" customHeight="1" x14ac:dyDescent="0.15">
      <c r="A879" s="192"/>
      <c r="B879" s="212"/>
      <c r="C879" s="213"/>
      <c r="D879" s="213"/>
      <c r="E879" s="213"/>
      <c r="F879" s="446"/>
      <c r="G879" s="634"/>
      <c r="H879" s="185"/>
      <c r="I879" s="166"/>
      <c r="J879" s="167"/>
      <c r="K879" s="222"/>
      <c r="L879" s="597"/>
      <c r="M879" s="598"/>
      <c r="N879" s="181"/>
      <c r="O879" s="191"/>
      <c r="P879" s="196"/>
      <c r="Q879" s="194"/>
      <c r="R879" s="194"/>
      <c r="S879" s="194"/>
      <c r="T879" s="194"/>
      <c r="U879" s="195"/>
      <c r="V879" s="196"/>
      <c r="W879" s="197"/>
      <c r="X879" s="195"/>
    </row>
    <row r="880" spans="1:24" ht="15" customHeight="1" x14ac:dyDescent="0.15">
      <c r="A880" s="148"/>
      <c r="B880" s="149"/>
      <c r="C880" s="150" t="s">
        <v>931</v>
      </c>
      <c r="D880" s="150" t="s">
        <v>89</v>
      </c>
      <c r="E880" s="150"/>
      <c r="F880" s="438" t="s">
        <v>1128</v>
      </c>
      <c r="G880" s="633"/>
      <c r="H880" s="152">
        <v>41789</v>
      </c>
      <c r="I880" s="177"/>
      <c r="J880" s="227"/>
      <c r="K880" s="179" t="s">
        <v>1129</v>
      </c>
      <c r="L880" s="591">
        <v>20000</v>
      </c>
      <c r="M880" s="592">
        <v>10000</v>
      </c>
      <c r="N880" s="156">
        <v>-10000</v>
      </c>
      <c r="O880" s="157"/>
      <c r="P880" s="158">
        <v>10000</v>
      </c>
      <c r="Q880" s="159"/>
      <c r="R880" s="159">
        <v>10</v>
      </c>
      <c r="S880" s="159"/>
      <c r="T880" s="159">
        <v>2000</v>
      </c>
      <c r="U880" s="160"/>
      <c r="V880" s="158">
        <v>22000</v>
      </c>
      <c r="W880" s="161"/>
      <c r="X880" s="160">
        <v>12000</v>
      </c>
    </row>
    <row r="881" spans="1:24" ht="15" customHeight="1" x14ac:dyDescent="0.15">
      <c r="A881" s="162"/>
      <c r="B881" s="163"/>
      <c r="C881" s="164"/>
      <c r="D881" s="164"/>
      <c r="E881" s="164"/>
      <c r="F881" s="433"/>
      <c r="G881" s="632"/>
      <c r="H881" s="165"/>
      <c r="I881" s="166"/>
      <c r="J881" s="167"/>
      <c r="K881" s="168"/>
      <c r="L881" s="593"/>
      <c r="M881" s="594"/>
      <c r="N881" s="181" t="s">
        <v>1130</v>
      </c>
      <c r="O881" s="172"/>
      <c r="P881" s="173"/>
      <c r="Q881" s="174"/>
      <c r="R881" s="174"/>
      <c r="S881" s="174"/>
      <c r="T881" s="174"/>
      <c r="U881" s="175"/>
      <c r="V881" s="173"/>
      <c r="W881" s="176"/>
      <c r="X881" s="175"/>
    </row>
    <row r="882" spans="1:24" ht="15" customHeight="1" x14ac:dyDescent="0.15">
      <c r="A882" s="148"/>
      <c r="B882" s="149"/>
      <c r="C882" s="150" t="s">
        <v>989</v>
      </c>
      <c r="D882" s="150" t="s">
        <v>1112</v>
      </c>
      <c r="E882" s="150"/>
      <c r="F882" s="447" t="s">
        <v>1131</v>
      </c>
      <c r="G882" s="633"/>
      <c r="H882" s="152"/>
      <c r="I882" s="177"/>
      <c r="J882" s="227"/>
      <c r="K882" s="222"/>
      <c r="L882" s="591"/>
      <c r="M882" s="592"/>
      <c r="N882" s="156"/>
      <c r="O882" s="157"/>
      <c r="P882" s="158"/>
      <c r="Q882" s="159"/>
      <c r="R882" s="159"/>
      <c r="S882" s="159"/>
      <c r="T882" s="159"/>
      <c r="U882" s="160"/>
      <c r="V882" s="158"/>
      <c r="W882" s="161"/>
      <c r="X882" s="160"/>
    </row>
    <row r="883" spans="1:24" ht="15" customHeight="1" x14ac:dyDescent="0.15">
      <c r="A883" s="162"/>
      <c r="B883" s="163"/>
      <c r="C883" s="164"/>
      <c r="D883" s="164"/>
      <c r="E883" s="164"/>
      <c r="F883" s="448"/>
      <c r="G883" s="632"/>
      <c r="H883" s="165"/>
      <c r="I883" s="166"/>
      <c r="J883" s="167"/>
      <c r="K883" s="168"/>
      <c r="L883" s="593"/>
      <c r="M883" s="594"/>
      <c r="N883" s="181"/>
      <c r="O883" s="172"/>
      <c r="P883" s="173"/>
      <c r="Q883" s="174"/>
      <c r="R883" s="174"/>
      <c r="S883" s="174"/>
      <c r="T883" s="174"/>
      <c r="U883" s="175"/>
      <c r="V883" s="173"/>
      <c r="W883" s="176"/>
      <c r="X883" s="175"/>
    </row>
    <row r="884" spans="1:24" ht="15" customHeight="1" x14ac:dyDescent="0.15">
      <c r="A884" s="148"/>
      <c r="B884" s="149"/>
      <c r="C884" s="150"/>
      <c r="D884" s="150" t="s">
        <v>99</v>
      </c>
      <c r="E884" s="150"/>
      <c r="F884" s="447" t="s">
        <v>1132</v>
      </c>
      <c r="G884" s="633"/>
      <c r="H884" s="152"/>
      <c r="I884" s="177"/>
      <c r="J884" s="227"/>
      <c r="K884" s="219"/>
      <c r="L884" s="591"/>
      <c r="M884" s="592"/>
      <c r="N884" s="156"/>
      <c r="O884" s="157"/>
      <c r="P884" s="158"/>
      <c r="Q884" s="159"/>
      <c r="R884" s="159"/>
      <c r="S884" s="159"/>
      <c r="T884" s="159"/>
      <c r="U884" s="160"/>
      <c r="V884" s="158"/>
      <c r="W884" s="161"/>
      <c r="X884" s="160"/>
    </row>
    <row r="885" spans="1:24" ht="15" customHeight="1" x14ac:dyDescent="0.15">
      <c r="A885" s="162"/>
      <c r="B885" s="163"/>
      <c r="C885" s="164"/>
      <c r="D885" s="164"/>
      <c r="E885" s="164"/>
      <c r="F885" s="448"/>
      <c r="G885" s="632"/>
      <c r="H885" s="165"/>
      <c r="I885" s="166"/>
      <c r="J885" s="167"/>
      <c r="K885" s="224"/>
      <c r="L885" s="593"/>
      <c r="M885" s="594"/>
      <c r="N885" s="181"/>
      <c r="O885" s="172"/>
      <c r="P885" s="173"/>
      <c r="Q885" s="174"/>
      <c r="R885" s="174"/>
      <c r="S885" s="174"/>
      <c r="T885" s="174"/>
      <c r="U885" s="175"/>
      <c r="V885" s="173"/>
      <c r="W885" s="176"/>
      <c r="X885" s="175"/>
    </row>
    <row r="886" spans="1:24" ht="15" customHeight="1" x14ac:dyDescent="0.15">
      <c r="A886" s="148">
        <v>10</v>
      </c>
      <c r="B886" s="149" t="s">
        <v>1133</v>
      </c>
      <c r="C886" s="150"/>
      <c r="D886" s="150" t="s">
        <v>990</v>
      </c>
      <c r="E886" s="150"/>
      <c r="F886" s="438" t="s">
        <v>1134</v>
      </c>
      <c r="G886" s="633">
        <v>41962</v>
      </c>
      <c r="H886" s="152">
        <v>41939</v>
      </c>
      <c r="I886" s="177" t="s">
        <v>968</v>
      </c>
      <c r="J886" s="178" t="s">
        <v>968</v>
      </c>
      <c r="K886" s="179" t="s">
        <v>1135</v>
      </c>
      <c r="L886" s="591">
        <v>30000</v>
      </c>
      <c r="M886" s="592">
        <v>30000</v>
      </c>
      <c r="N886" s="183">
        <v>-30000</v>
      </c>
      <c r="O886" s="157"/>
      <c r="P886" s="158"/>
      <c r="Q886" s="159"/>
      <c r="R886" s="159"/>
      <c r="S886" s="159"/>
      <c r="T886" s="159"/>
      <c r="U886" s="160"/>
      <c r="V886" s="158">
        <v>30000</v>
      </c>
      <c r="W886" s="161"/>
      <c r="X886" s="160">
        <v>0</v>
      </c>
    </row>
    <row r="887" spans="1:24" ht="15" customHeight="1" x14ac:dyDescent="0.15">
      <c r="A887" s="162"/>
      <c r="B887" s="163"/>
      <c r="C887" s="164"/>
      <c r="D887" s="164"/>
      <c r="E887" s="164"/>
      <c r="F887" s="433">
        <v>30000</v>
      </c>
      <c r="G887" s="632"/>
      <c r="H887" s="165"/>
      <c r="I887" s="166"/>
      <c r="J887" s="167"/>
      <c r="K887" s="168" t="s">
        <v>1136</v>
      </c>
      <c r="L887" s="593"/>
      <c r="M887" s="594"/>
      <c r="N887" s="181" t="s">
        <v>1098</v>
      </c>
      <c r="O887" s="172"/>
      <c r="P887" s="228"/>
      <c r="Q887" s="170"/>
      <c r="R887" s="174"/>
      <c r="S887" s="174"/>
      <c r="T887" s="174"/>
      <c r="U887" s="175"/>
      <c r="V887" s="173"/>
      <c r="W887" s="176"/>
      <c r="X887" s="175"/>
    </row>
    <row r="888" spans="1:24" ht="15" customHeight="1" x14ac:dyDescent="0.15">
      <c r="A888" s="148"/>
      <c r="B888" s="149"/>
      <c r="C888" s="150"/>
      <c r="D888" s="150"/>
      <c r="E888" s="150"/>
      <c r="F888" s="438" t="s">
        <v>1137</v>
      </c>
      <c r="G888" s="640"/>
      <c r="H888" s="229"/>
      <c r="I888" s="177"/>
      <c r="J888" s="178"/>
      <c r="K888" s="179" t="s">
        <v>1135</v>
      </c>
      <c r="L888" s="591">
        <v>10000</v>
      </c>
      <c r="M888" s="592"/>
      <c r="N888" s="156"/>
      <c r="O888" s="157"/>
      <c r="P888" s="158"/>
      <c r="Q888" s="159"/>
      <c r="R888" s="159"/>
      <c r="S888" s="159"/>
      <c r="T888" s="159"/>
      <c r="U888" s="160"/>
      <c r="V888" s="158"/>
      <c r="W888" s="161"/>
      <c r="X888" s="160"/>
    </row>
    <row r="889" spans="1:24" ht="15" customHeight="1" thickBot="1" x14ac:dyDescent="0.2">
      <c r="A889" s="230"/>
      <c r="B889" s="231"/>
      <c r="C889" s="232"/>
      <c r="D889" s="232"/>
      <c r="E889" s="232"/>
      <c r="F889" s="440">
        <v>10000</v>
      </c>
      <c r="G889" s="637"/>
      <c r="H889" s="233"/>
      <c r="I889" s="234"/>
      <c r="J889" s="235"/>
      <c r="K889" s="236"/>
      <c r="L889" s="601"/>
      <c r="M889" s="602"/>
      <c r="N889" s="237"/>
      <c r="O889" s="238"/>
      <c r="P889" s="239"/>
      <c r="Q889" s="240"/>
      <c r="R889" s="240"/>
      <c r="S889" s="240"/>
      <c r="T889" s="240"/>
      <c r="U889" s="241"/>
      <c r="V889" s="239"/>
      <c r="W889" s="242"/>
      <c r="X889" s="241"/>
    </row>
    <row r="890" spans="1:24" ht="15" customHeight="1" thickTop="1" x14ac:dyDescent="0.15">
      <c r="A890" s="1419" t="s">
        <v>1138</v>
      </c>
      <c r="B890" s="1415"/>
      <c r="C890" s="1420" t="s">
        <v>899</v>
      </c>
      <c r="D890" s="1421" t="s">
        <v>900</v>
      </c>
      <c r="E890" s="150"/>
      <c r="F890" s="1424" t="s">
        <v>901</v>
      </c>
      <c r="G890" s="1427" t="s">
        <v>902</v>
      </c>
      <c r="H890" s="1430" t="s">
        <v>903</v>
      </c>
      <c r="I890" s="132"/>
      <c r="J890" s="133"/>
      <c r="K890" s="1416" t="s">
        <v>904</v>
      </c>
      <c r="L890" s="1442" t="s">
        <v>905</v>
      </c>
      <c r="M890" s="605"/>
      <c r="N890" s="265">
        <f>M892+N892+N974</f>
        <v>0</v>
      </c>
      <c r="O890" s="1444" t="s">
        <v>907</v>
      </c>
      <c r="P890" s="1446" t="s">
        <v>908</v>
      </c>
      <c r="Q890" s="1448" t="s">
        <v>909</v>
      </c>
      <c r="R890" s="1455" t="s">
        <v>910</v>
      </c>
      <c r="S890" s="136" t="s">
        <v>910</v>
      </c>
      <c r="T890" s="1455" t="s">
        <v>911</v>
      </c>
      <c r="U890" s="1456" t="s">
        <v>912</v>
      </c>
      <c r="V890" s="1446" t="s">
        <v>913</v>
      </c>
      <c r="W890" s="1437" t="s">
        <v>914</v>
      </c>
      <c r="X890" s="1439" t="s">
        <v>915</v>
      </c>
    </row>
    <row r="891" spans="1:24" ht="15" customHeight="1" x14ac:dyDescent="0.15">
      <c r="A891" s="1420" t="s">
        <v>916</v>
      </c>
      <c r="B891" s="1441" t="s">
        <v>917</v>
      </c>
      <c r="C891" s="1384"/>
      <c r="D891" s="1422"/>
      <c r="E891" s="213"/>
      <c r="F891" s="1425"/>
      <c r="G891" s="1428"/>
      <c r="H891" s="1431"/>
      <c r="I891" s="137" t="s">
        <v>918</v>
      </c>
      <c r="J891" s="138" t="s">
        <v>919</v>
      </c>
      <c r="K891" s="1417"/>
      <c r="L891" s="1443"/>
      <c r="M891" s="589" t="s">
        <v>920</v>
      </c>
      <c r="N891" s="141" t="s">
        <v>921</v>
      </c>
      <c r="O891" s="1445"/>
      <c r="P891" s="1447"/>
      <c r="Q891" s="1449"/>
      <c r="R891" s="1452"/>
      <c r="S891" s="140" t="s">
        <v>922</v>
      </c>
      <c r="T891" s="1452"/>
      <c r="U891" s="1453"/>
      <c r="V891" s="1447"/>
      <c r="W891" s="1438"/>
      <c r="X891" s="1440"/>
    </row>
    <row r="892" spans="1:24" ht="15" customHeight="1" thickBot="1" x14ac:dyDescent="0.2">
      <c r="A892" s="1385"/>
      <c r="B892" s="1387"/>
      <c r="C892" s="1385"/>
      <c r="D892" s="1423"/>
      <c r="E892" s="200"/>
      <c r="F892" s="1426"/>
      <c r="G892" s="1429"/>
      <c r="H892" s="1432"/>
      <c r="I892" s="144" t="s">
        <v>923</v>
      </c>
      <c r="J892" s="145" t="s">
        <v>924</v>
      </c>
      <c r="K892" s="1418"/>
      <c r="L892" s="590">
        <f>SUM(L893:L973)</f>
        <v>1159000</v>
      </c>
      <c r="M892" s="590">
        <f>SUM(M893:M973)</f>
        <v>849000</v>
      </c>
      <c r="N892" s="146">
        <f t="shared" ref="N892:X892" si="12">SUM(N893:N973)</f>
        <v>-849000</v>
      </c>
      <c r="O892" s="147">
        <f>SUM(O893:O973)</f>
        <v>0</v>
      </c>
      <c r="P892" s="146">
        <f t="shared" si="12"/>
        <v>280000</v>
      </c>
      <c r="Q892" s="146">
        <f t="shared" si="12"/>
        <v>0</v>
      </c>
      <c r="R892" s="146">
        <f t="shared" si="12"/>
        <v>3521</v>
      </c>
      <c r="S892" s="146">
        <f t="shared" si="12"/>
        <v>3782</v>
      </c>
      <c r="T892" s="146">
        <f t="shared" si="12"/>
        <v>704200</v>
      </c>
      <c r="U892" s="147">
        <f t="shared" si="12"/>
        <v>0</v>
      </c>
      <c r="V892" s="146">
        <f t="shared" si="12"/>
        <v>1833200</v>
      </c>
      <c r="W892" s="146">
        <f t="shared" si="12"/>
        <v>0</v>
      </c>
      <c r="X892" s="147">
        <f t="shared" si="12"/>
        <v>1024200</v>
      </c>
    </row>
    <row r="893" spans="1:24" ht="15" customHeight="1" x14ac:dyDescent="0.15">
      <c r="A893" s="269">
        <v>2</v>
      </c>
      <c r="B893" s="149" t="s">
        <v>1139</v>
      </c>
      <c r="C893" s="150" t="s">
        <v>931</v>
      </c>
      <c r="D893" s="150" t="s">
        <v>998</v>
      </c>
      <c r="E893" s="150"/>
      <c r="F893" s="438" t="s">
        <v>1140</v>
      </c>
      <c r="G893" s="633">
        <v>41336</v>
      </c>
      <c r="H893" s="152">
        <v>41691</v>
      </c>
      <c r="I893" s="153" t="s">
        <v>1141</v>
      </c>
      <c r="J893" s="154" t="s">
        <v>1141</v>
      </c>
      <c r="K893" s="155" t="s">
        <v>1142</v>
      </c>
      <c r="L893" s="591">
        <v>20000</v>
      </c>
      <c r="M893" s="592"/>
      <c r="N893" s="156"/>
      <c r="O893" s="157"/>
      <c r="P893" s="158">
        <v>10000</v>
      </c>
      <c r="Q893" s="159"/>
      <c r="R893" s="159"/>
      <c r="S893" s="159">
        <v>56</v>
      </c>
      <c r="T893" s="159"/>
      <c r="U893" s="160"/>
      <c r="V893" s="158">
        <v>10000</v>
      </c>
      <c r="W893" s="161"/>
      <c r="X893" s="160">
        <v>10000</v>
      </c>
    </row>
    <row r="894" spans="1:24" ht="15" customHeight="1" x14ac:dyDescent="0.15">
      <c r="A894" s="162"/>
      <c r="B894" s="163"/>
      <c r="C894" s="164"/>
      <c r="D894" s="164"/>
      <c r="E894" s="164"/>
      <c r="F894" s="433"/>
      <c r="G894" s="632"/>
      <c r="H894" s="165"/>
      <c r="I894" s="166"/>
      <c r="J894" s="167"/>
      <c r="K894" s="168" t="s">
        <v>1143</v>
      </c>
      <c r="L894" s="593"/>
      <c r="M894" s="594"/>
      <c r="N894" s="171"/>
      <c r="O894" s="172"/>
      <c r="P894" s="173"/>
      <c r="Q894" s="174"/>
      <c r="R894" s="174"/>
      <c r="S894" s="174"/>
      <c r="T894" s="174"/>
      <c r="U894" s="175"/>
      <c r="V894" s="173"/>
      <c r="W894" s="176"/>
      <c r="X894" s="175"/>
    </row>
    <row r="895" spans="1:24" ht="15" customHeight="1" x14ac:dyDescent="0.15">
      <c r="A895" s="148">
        <v>2</v>
      </c>
      <c r="B895" s="149" t="s">
        <v>1144</v>
      </c>
      <c r="C895" s="150" t="s">
        <v>931</v>
      </c>
      <c r="D895" s="150" t="s">
        <v>1145</v>
      </c>
      <c r="E895" s="150"/>
      <c r="F895" s="438" t="s">
        <v>1146</v>
      </c>
      <c r="G895" s="633">
        <v>41343</v>
      </c>
      <c r="H895" s="152">
        <v>41344</v>
      </c>
      <c r="I895" s="177" t="s">
        <v>1147</v>
      </c>
      <c r="J895" s="178" t="s">
        <v>1148</v>
      </c>
      <c r="K895" s="179"/>
      <c r="L895" s="591">
        <v>40000</v>
      </c>
      <c r="M895" s="592">
        <v>30000</v>
      </c>
      <c r="N895" s="156">
        <v>-30000</v>
      </c>
      <c r="O895" s="157"/>
      <c r="P895" s="158">
        <v>10000</v>
      </c>
      <c r="Q895" s="159"/>
      <c r="R895" s="159">
        <v>48</v>
      </c>
      <c r="S895" s="159">
        <v>48</v>
      </c>
      <c r="T895" s="159">
        <v>9600</v>
      </c>
      <c r="U895" s="160"/>
      <c r="V895" s="158">
        <v>49600</v>
      </c>
      <c r="W895" s="161"/>
      <c r="X895" s="160">
        <v>19600</v>
      </c>
    </row>
    <row r="896" spans="1:24" ht="15" customHeight="1" x14ac:dyDescent="0.15">
      <c r="A896" s="162"/>
      <c r="B896" s="163"/>
      <c r="C896" s="164"/>
      <c r="D896" s="164"/>
      <c r="E896" s="164"/>
      <c r="F896" s="433"/>
      <c r="G896" s="632"/>
      <c r="H896" s="165"/>
      <c r="I896" s="166"/>
      <c r="J896" s="167"/>
      <c r="K896" s="168"/>
      <c r="L896" s="603"/>
      <c r="M896" s="594"/>
      <c r="N896" s="181" t="s">
        <v>1149</v>
      </c>
      <c r="O896" s="172"/>
      <c r="P896" s="173"/>
      <c r="Q896" s="174"/>
      <c r="R896" s="174"/>
      <c r="S896" s="174"/>
      <c r="T896" s="174"/>
      <c r="U896" s="175"/>
      <c r="V896" s="173"/>
      <c r="W896" s="176"/>
      <c r="X896" s="175"/>
    </row>
    <row r="897" spans="1:24" ht="15" customHeight="1" x14ac:dyDescent="0.15">
      <c r="A897" s="148">
        <v>2</v>
      </c>
      <c r="B897" s="149">
        <v>17</v>
      </c>
      <c r="C897" s="150" t="s">
        <v>1041</v>
      </c>
      <c r="D897" s="150" t="s">
        <v>935</v>
      </c>
      <c r="E897" s="150"/>
      <c r="F897" s="438" t="s">
        <v>1150</v>
      </c>
      <c r="G897" s="633">
        <v>41350</v>
      </c>
      <c r="H897" s="152">
        <v>41339</v>
      </c>
      <c r="I897" s="177" t="s">
        <v>1147</v>
      </c>
      <c r="J897" s="178" t="s">
        <v>1147</v>
      </c>
      <c r="K897" s="179"/>
      <c r="L897" s="591">
        <v>20000</v>
      </c>
      <c r="M897" s="592">
        <v>10000</v>
      </c>
      <c r="N897" s="183">
        <v>-10000</v>
      </c>
      <c r="O897" s="157"/>
      <c r="P897" s="158">
        <v>10000</v>
      </c>
      <c r="Q897" s="159"/>
      <c r="R897" s="159">
        <v>247</v>
      </c>
      <c r="S897" s="159">
        <v>218</v>
      </c>
      <c r="T897" s="159">
        <v>49400</v>
      </c>
      <c r="U897" s="160"/>
      <c r="V897" s="158">
        <v>69400</v>
      </c>
      <c r="W897" s="161"/>
      <c r="X897" s="160">
        <v>59400</v>
      </c>
    </row>
    <row r="898" spans="1:24" ht="15" customHeight="1" x14ac:dyDescent="0.15">
      <c r="A898" s="162"/>
      <c r="B898" s="163"/>
      <c r="C898" s="164"/>
      <c r="D898" s="164" t="s">
        <v>938</v>
      </c>
      <c r="E898" s="164"/>
      <c r="F898" s="433"/>
      <c r="G898" s="632"/>
      <c r="H898" s="165"/>
      <c r="I898" s="166"/>
      <c r="J898" s="167"/>
      <c r="K898" s="168"/>
      <c r="L898" s="593"/>
      <c r="M898" s="594"/>
      <c r="N898" s="181" t="s">
        <v>1149</v>
      </c>
      <c r="O898" s="172"/>
      <c r="P898" s="173"/>
      <c r="Q898" s="174"/>
      <c r="R898" s="174"/>
      <c r="S898" s="174"/>
      <c r="T898" s="174"/>
      <c r="U898" s="175"/>
      <c r="V898" s="173"/>
      <c r="W898" s="176"/>
      <c r="X898" s="175"/>
    </row>
    <row r="899" spans="1:24" ht="15" customHeight="1" x14ac:dyDescent="0.15">
      <c r="A899" s="148">
        <v>3</v>
      </c>
      <c r="B899" s="149">
        <v>17</v>
      </c>
      <c r="C899" s="150" t="s">
        <v>940</v>
      </c>
      <c r="D899" s="150" t="s">
        <v>998</v>
      </c>
      <c r="E899" s="150"/>
      <c r="F899" s="438" t="s">
        <v>1151</v>
      </c>
      <c r="G899" s="633">
        <v>41364</v>
      </c>
      <c r="H899" s="152">
        <v>41632</v>
      </c>
      <c r="I899" s="177"/>
      <c r="J899" s="178" t="s">
        <v>1147</v>
      </c>
      <c r="K899" s="179"/>
      <c r="L899" s="591">
        <v>60000</v>
      </c>
      <c r="M899" s="592">
        <v>50000</v>
      </c>
      <c r="N899" s="183">
        <v>-50000</v>
      </c>
      <c r="O899" s="157"/>
      <c r="P899" s="184">
        <v>10000</v>
      </c>
      <c r="Q899" s="136"/>
      <c r="R899" s="159">
        <v>128</v>
      </c>
      <c r="S899" s="159">
        <v>128</v>
      </c>
      <c r="T899" s="159">
        <v>25600</v>
      </c>
      <c r="U899" s="160"/>
      <c r="V899" s="158">
        <v>85600</v>
      </c>
      <c r="W899" s="161"/>
      <c r="X899" s="160">
        <v>35600</v>
      </c>
    </row>
    <row r="900" spans="1:24" ht="15" customHeight="1" x14ac:dyDescent="0.15">
      <c r="A900" s="162"/>
      <c r="B900" s="163"/>
      <c r="C900" s="164"/>
      <c r="D900" s="164"/>
      <c r="E900" s="164"/>
      <c r="F900" s="433" t="s">
        <v>1152</v>
      </c>
      <c r="G900" s="634"/>
      <c r="H900" s="185"/>
      <c r="I900" s="166"/>
      <c r="J900" s="167"/>
      <c r="K900" s="168"/>
      <c r="L900" s="593"/>
      <c r="M900" s="604"/>
      <c r="N900" s="181" t="s">
        <v>1153</v>
      </c>
      <c r="O900" s="172"/>
      <c r="P900" s="173"/>
      <c r="Q900" s="174"/>
      <c r="R900" s="174"/>
      <c r="S900" s="174"/>
      <c r="T900" s="174"/>
      <c r="U900" s="175"/>
      <c r="V900" s="173"/>
      <c r="W900" s="176"/>
      <c r="X900" s="175"/>
    </row>
    <row r="901" spans="1:24" ht="15" customHeight="1" x14ac:dyDescent="0.15">
      <c r="A901" s="245">
        <v>3</v>
      </c>
      <c r="B901" s="246">
        <v>24</v>
      </c>
      <c r="C901" s="213" t="s">
        <v>931</v>
      </c>
      <c r="D901" s="213" t="s">
        <v>1154</v>
      </c>
      <c r="E901" s="213"/>
      <c r="F901" s="441" t="s">
        <v>1155</v>
      </c>
      <c r="G901" s="1450" t="s">
        <v>946</v>
      </c>
      <c r="H901" s="1451"/>
      <c r="I901" s="247"/>
      <c r="J901" s="248"/>
      <c r="K901" s="249"/>
      <c r="L901" s="597">
        <v>0</v>
      </c>
      <c r="M901" s="598"/>
      <c r="N901" s="183"/>
      <c r="O901" s="191"/>
      <c r="P901" s="192"/>
      <c r="Q901" s="193"/>
      <c r="R901" s="194"/>
      <c r="S901" s="194"/>
      <c r="T901" s="194"/>
      <c r="U901" s="195"/>
      <c r="V901" s="196"/>
      <c r="W901" s="197"/>
      <c r="X901" s="195"/>
    </row>
    <row r="902" spans="1:24" ht="15" customHeight="1" thickBot="1" x14ac:dyDescent="0.2">
      <c r="A902" s="198"/>
      <c r="B902" s="199"/>
      <c r="C902" s="200"/>
      <c r="D902" s="200"/>
      <c r="E902" s="200"/>
      <c r="F902" s="442"/>
      <c r="G902" s="638"/>
      <c r="H902" s="250"/>
      <c r="I902" s="202"/>
      <c r="J902" s="203"/>
      <c r="K902" s="204" t="s">
        <v>1156</v>
      </c>
      <c r="L902" s="599"/>
      <c r="M902" s="600"/>
      <c r="N902" s="205"/>
      <c r="O902" s="206"/>
      <c r="P902" s="207"/>
      <c r="Q902" s="208"/>
      <c r="R902" s="208"/>
      <c r="S902" s="208"/>
      <c r="T902" s="208"/>
      <c r="U902" s="209"/>
      <c r="V902" s="207"/>
      <c r="W902" s="210"/>
      <c r="X902" s="209"/>
    </row>
    <row r="903" spans="1:24" ht="15" customHeight="1" x14ac:dyDescent="0.15">
      <c r="A903" s="192">
        <v>3</v>
      </c>
      <c r="B903" s="212" t="s">
        <v>1157</v>
      </c>
      <c r="C903" s="213" t="s">
        <v>926</v>
      </c>
      <c r="D903" s="213" t="s">
        <v>972</v>
      </c>
      <c r="E903" s="213"/>
      <c r="F903" s="439" t="s">
        <v>1158</v>
      </c>
      <c r="G903" s="634">
        <v>41394</v>
      </c>
      <c r="H903" s="211">
        <v>41632</v>
      </c>
      <c r="I903" s="221"/>
      <c r="J903" s="178" t="s">
        <v>1159</v>
      </c>
      <c r="K903" s="222" t="s">
        <v>1160</v>
      </c>
      <c r="L903" s="597">
        <v>40000</v>
      </c>
      <c r="M903" s="598">
        <v>30000</v>
      </c>
      <c r="N903" s="183">
        <v>-30000</v>
      </c>
      <c r="O903" s="191"/>
      <c r="P903" s="196">
        <v>10000</v>
      </c>
      <c r="Q903" s="194"/>
      <c r="R903" s="194">
        <v>234</v>
      </c>
      <c r="S903" s="194">
        <v>249</v>
      </c>
      <c r="T903" s="194">
        <v>46800</v>
      </c>
      <c r="U903" s="195"/>
      <c r="V903" s="196">
        <v>86800</v>
      </c>
      <c r="W903" s="197"/>
      <c r="X903" s="195">
        <v>56800</v>
      </c>
    </row>
    <row r="904" spans="1:24" ht="15" customHeight="1" x14ac:dyDescent="0.15">
      <c r="A904" s="162"/>
      <c r="B904" s="163"/>
      <c r="C904" s="164"/>
      <c r="D904" s="164"/>
      <c r="E904" s="164"/>
      <c r="F904" s="433" t="s">
        <v>1161</v>
      </c>
      <c r="G904" s="632"/>
      <c r="H904" s="165"/>
      <c r="I904" s="166"/>
      <c r="J904" s="167"/>
      <c r="K904" s="168"/>
      <c r="L904" s="593"/>
      <c r="M904" s="594"/>
      <c r="N904" s="181" t="s">
        <v>1153</v>
      </c>
      <c r="O904" s="172"/>
      <c r="P904" s="173"/>
      <c r="Q904" s="174"/>
      <c r="R904" s="174"/>
      <c r="S904" s="174"/>
      <c r="T904" s="174"/>
      <c r="U904" s="175"/>
      <c r="V904" s="173"/>
      <c r="W904" s="176"/>
      <c r="X904" s="175"/>
    </row>
    <row r="905" spans="1:24" ht="15" customHeight="1" x14ac:dyDescent="0.15">
      <c r="A905" s="245">
        <v>4</v>
      </c>
      <c r="B905" s="246">
        <v>7</v>
      </c>
      <c r="C905" s="213" t="s">
        <v>931</v>
      </c>
      <c r="D905" s="213" t="s">
        <v>1000</v>
      </c>
      <c r="E905" s="213"/>
      <c r="F905" s="443" t="s">
        <v>1162</v>
      </c>
      <c r="G905" s="1450" t="s">
        <v>946</v>
      </c>
      <c r="H905" s="1451"/>
      <c r="I905" s="251"/>
      <c r="J905" s="248"/>
      <c r="K905" s="249"/>
      <c r="L905" s="597">
        <v>0</v>
      </c>
      <c r="M905" s="598"/>
      <c r="N905" s="183"/>
      <c r="O905" s="191"/>
      <c r="P905" s="196"/>
      <c r="Q905" s="194"/>
      <c r="R905" s="194"/>
      <c r="S905" s="194"/>
      <c r="T905" s="194"/>
      <c r="U905" s="195"/>
      <c r="V905" s="196"/>
      <c r="W905" s="197"/>
      <c r="X905" s="195"/>
    </row>
    <row r="906" spans="1:24" ht="15" customHeight="1" x14ac:dyDescent="0.15">
      <c r="A906" s="252"/>
      <c r="B906" s="253"/>
      <c r="C906" s="164"/>
      <c r="D906" s="164"/>
      <c r="E906" s="164"/>
      <c r="F906" s="444" t="s">
        <v>1058</v>
      </c>
      <c r="G906" s="639"/>
      <c r="H906" s="254"/>
      <c r="I906" s="255"/>
      <c r="J906" s="256"/>
      <c r="K906" s="257"/>
      <c r="L906" s="593"/>
      <c r="M906" s="594"/>
      <c r="N906" s="181"/>
      <c r="O906" s="172"/>
      <c r="P906" s="173"/>
      <c r="Q906" s="174"/>
      <c r="R906" s="174"/>
      <c r="S906" s="174"/>
      <c r="T906" s="174"/>
      <c r="U906" s="175"/>
      <c r="V906" s="173"/>
      <c r="W906" s="176"/>
      <c r="X906" s="175"/>
    </row>
    <row r="907" spans="1:24" ht="15" customHeight="1" x14ac:dyDescent="0.15">
      <c r="A907" s="192">
        <v>5</v>
      </c>
      <c r="B907" s="212" t="s">
        <v>1163</v>
      </c>
      <c r="C907" s="213" t="s">
        <v>931</v>
      </c>
      <c r="D907" s="213" t="s">
        <v>89</v>
      </c>
      <c r="E907" s="213"/>
      <c r="F907" s="439" t="s">
        <v>1164</v>
      </c>
      <c r="G907" s="634">
        <v>41431</v>
      </c>
      <c r="H907" s="211">
        <v>41726</v>
      </c>
      <c r="I907" s="153" t="s">
        <v>1165</v>
      </c>
      <c r="J907" s="154" t="s">
        <v>1165</v>
      </c>
      <c r="K907" s="155" t="s">
        <v>1142</v>
      </c>
      <c r="L907" s="597">
        <v>60000</v>
      </c>
      <c r="M907" s="598">
        <v>50000</v>
      </c>
      <c r="N907" s="183">
        <v>-50000</v>
      </c>
      <c r="O907" s="191"/>
      <c r="P907" s="196">
        <v>10000</v>
      </c>
      <c r="Q907" s="194"/>
      <c r="R907" s="194">
        <v>48</v>
      </c>
      <c r="S907" s="194">
        <v>32</v>
      </c>
      <c r="T907" s="194">
        <v>9600</v>
      </c>
      <c r="U907" s="195"/>
      <c r="V907" s="196">
        <v>69600</v>
      </c>
      <c r="W907" s="197"/>
      <c r="X907" s="195">
        <v>19600</v>
      </c>
    </row>
    <row r="908" spans="1:24" ht="15" customHeight="1" x14ac:dyDescent="0.15">
      <c r="A908" s="162"/>
      <c r="B908" s="163"/>
      <c r="C908" s="164"/>
      <c r="D908" s="164"/>
      <c r="E908" s="164"/>
      <c r="F908" s="433"/>
      <c r="G908" s="632"/>
      <c r="H908" s="165"/>
      <c r="I908" s="166"/>
      <c r="J908" s="167"/>
      <c r="K908" s="168"/>
      <c r="L908" s="593"/>
      <c r="M908" s="594"/>
      <c r="N908" s="181" t="s">
        <v>1043</v>
      </c>
      <c r="O908" s="172"/>
      <c r="P908" s="173"/>
      <c r="Q908" s="174"/>
      <c r="R908" s="174"/>
      <c r="S908" s="174"/>
      <c r="T908" s="174"/>
      <c r="U908" s="175"/>
      <c r="V908" s="173"/>
      <c r="W908" s="176"/>
      <c r="X908" s="175"/>
    </row>
    <row r="909" spans="1:24" ht="15" customHeight="1" x14ac:dyDescent="0.15">
      <c r="A909" s="148">
        <v>5</v>
      </c>
      <c r="B909" s="149">
        <v>12</v>
      </c>
      <c r="C909" s="213" t="s">
        <v>931</v>
      </c>
      <c r="D909" s="213" t="s">
        <v>89</v>
      </c>
      <c r="E909" s="213"/>
      <c r="F909" s="438" t="s">
        <v>1166</v>
      </c>
      <c r="G909" s="633">
        <v>41437</v>
      </c>
      <c r="H909" s="152">
        <v>41726</v>
      </c>
      <c r="I909" s="153" t="s">
        <v>1165</v>
      </c>
      <c r="J909" s="154" t="s">
        <v>1165</v>
      </c>
      <c r="K909" s="155" t="s">
        <v>1142</v>
      </c>
      <c r="L909" s="591">
        <v>60000</v>
      </c>
      <c r="M909" s="592">
        <v>50000</v>
      </c>
      <c r="N909" s="156">
        <v>-50000</v>
      </c>
      <c r="O909" s="157"/>
      <c r="P909" s="158">
        <v>10000</v>
      </c>
      <c r="Q909" s="159"/>
      <c r="R909" s="159">
        <v>24</v>
      </c>
      <c r="S909" s="159">
        <v>24</v>
      </c>
      <c r="T909" s="159">
        <v>4800</v>
      </c>
      <c r="U909" s="160"/>
      <c r="V909" s="158">
        <v>64800</v>
      </c>
      <c r="W909" s="161"/>
      <c r="X909" s="160">
        <v>14800</v>
      </c>
    </row>
    <row r="910" spans="1:24" ht="15" customHeight="1" x14ac:dyDescent="0.15">
      <c r="A910" s="162"/>
      <c r="B910" s="163"/>
      <c r="C910" s="164"/>
      <c r="D910" s="164"/>
      <c r="E910" s="164"/>
      <c r="F910" s="433"/>
      <c r="G910" s="632"/>
      <c r="H910" s="165"/>
      <c r="I910" s="166"/>
      <c r="J910" s="167"/>
      <c r="K910" s="168"/>
      <c r="L910" s="593"/>
      <c r="M910" s="594"/>
      <c r="N910" s="181" t="s">
        <v>1043</v>
      </c>
      <c r="O910" s="172"/>
      <c r="P910" s="173"/>
      <c r="Q910" s="174"/>
      <c r="R910" s="174"/>
      <c r="S910" s="174"/>
      <c r="T910" s="174"/>
      <c r="U910" s="175"/>
      <c r="V910" s="173"/>
      <c r="W910" s="176"/>
      <c r="X910" s="175"/>
    </row>
    <row r="911" spans="1:24" ht="15" customHeight="1" x14ac:dyDescent="0.15">
      <c r="A911" s="148">
        <v>5</v>
      </c>
      <c r="B911" s="149">
        <v>26</v>
      </c>
      <c r="C911" s="150" t="s">
        <v>931</v>
      </c>
      <c r="D911" s="150" t="s">
        <v>1167</v>
      </c>
      <c r="E911" s="150"/>
      <c r="F911" s="438" t="s">
        <v>1168</v>
      </c>
      <c r="G911" s="633">
        <v>41451</v>
      </c>
      <c r="H911" s="219">
        <v>41467</v>
      </c>
      <c r="I911" s="177"/>
      <c r="J911" s="178" t="s">
        <v>1148</v>
      </c>
      <c r="K911" s="222"/>
      <c r="L911" s="591">
        <v>60000</v>
      </c>
      <c r="M911" s="592">
        <v>50000</v>
      </c>
      <c r="N911" s="156">
        <v>-50000</v>
      </c>
      <c r="O911" s="157"/>
      <c r="P911" s="158">
        <v>10000</v>
      </c>
      <c r="Q911" s="159"/>
      <c r="R911" s="159">
        <v>16</v>
      </c>
      <c r="S911" s="159">
        <v>16</v>
      </c>
      <c r="T911" s="159">
        <v>3200</v>
      </c>
      <c r="U911" s="160"/>
      <c r="V911" s="158">
        <v>63200</v>
      </c>
      <c r="W911" s="161"/>
      <c r="X911" s="160">
        <v>13200</v>
      </c>
    </row>
    <row r="912" spans="1:24" ht="15" customHeight="1" x14ac:dyDescent="0.15">
      <c r="A912" s="162"/>
      <c r="B912" s="163"/>
      <c r="C912" s="164"/>
      <c r="D912" s="164"/>
      <c r="E912" s="164"/>
      <c r="F912" s="433"/>
      <c r="G912" s="632"/>
      <c r="H912" s="165"/>
      <c r="I912" s="166"/>
      <c r="J912" s="167"/>
      <c r="K912" s="168"/>
      <c r="L912" s="593"/>
      <c r="M912" s="594"/>
      <c r="N912" s="181" t="s">
        <v>1169</v>
      </c>
      <c r="O912" s="172"/>
      <c r="P912" s="173"/>
      <c r="Q912" s="174"/>
      <c r="R912" s="174"/>
      <c r="S912" s="174"/>
      <c r="T912" s="174"/>
      <c r="U912" s="175"/>
      <c r="V912" s="173"/>
      <c r="W912" s="176"/>
      <c r="X912" s="175"/>
    </row>
    <row r="913" spans="1:24" ht="15" customHeight="1" x14ac:dyDescent="0.15">
      <c r="A913" s="148">
        <v>6</v>
      </c>
      <c r="B913" s="149">
        <v>9</v>
      </c>
      <c r="C913" s="150" t="s">
        <v>1049</v>
      </c>
      <c r="D913" s="150" t="s">
        <v>972</v>
      </c>
      <c r="E913" s="150"/>
      <c r="F913" s="438" t="s">
        <v>1170</v>
      </c>
      <c r="G913" s="633">
        <v>41464</v>
      </c>
      <c r="H913" s="152">
        <v>41687</v>
      </c>
      <c r="I913" s="243" t="s">
        <v>1165</v>
      </c>
      <c r="J913" s="244" t="s">
        <v>1165</v>
      </c>
      <c r="K913" s="270" t="s">
        <v>1142</v>
      </c>
      <c r="L913" s="591">
        <v>20000</v>
      </c>
      <c r="M913" s="592">
        <v>10000</v>
      </c>
      <c r="N913" s="156">
        <v>-10000</v>
      </c>
      <c r="O913" s="157"/>
      <c r="P913" s="158">
        <v>10000</v>
      </c>
      <c r="Q913" s="159"/>
      <c r="R913" s="159">
        <v>123</v>
      </c>
      <c r="S913" s="159">
        <v>244</v>
      </c>
      <c r="T913" s="159">
        <v>24600</v>
      </c>
      <c r="U913" s="160"/>
      <c r="V913" s="158">
        <v>44600</v>
      </c>
      <c r="W913" s="161"/>
      <c r="X913" s="160">
        <v>34600</v>
      </c>
    </row>
    <row r="914" spans="1:24" ht="15" customHeight="1" x14ac:dyDescent="0.15">
      <c r="A914" s="162"/>
      <c r="B914" s="163"/>
      <c r="C914" s="164"/>
      <c r="D914" s="164"/>
      <c r="E914" s="164"/>
      <c r="F914" s="433"/>
      <c r="G914" s="632"/>
      <c r="H914" s="165"/>
      <c r="I914" s="166"/>
      <c r="J914" s="167"/>
      <c r="K914" s="168"/>
      <c r="L914" s="593"/>
      <c r="M914" s="594"/>
      <c r="N914" s="181" t="s">
        <v>1043</v>
      </c>
      <c r="O914" s="172"/>
      <c r="P914" s="173"/>
      <c r="Q914" s="174"/>
      <c r="R914" s="174"/>
      <c r="S914" s="174"/>
      <c r="T914" s="174"/>
      <c r="U914" s="175"/>
      <c r="V914" s="173"/>
      <c r="W914" s="176"/>
      <c r="X914" s="175"/>
    </row>
    <row r="915" spans="1:24" ht="15" customHeight="1" x14ac:dyDescent="0.15">
      <c r="A915" s="148">
        <v>6</v>
      </c>
      <c r="B915" s="149" t="s">
        <v>1171</v>
      </c>
      <c r="C915" s="150" t="s">
        <v>940</v>
      </c>
      <c r="D915" s="150" t="s">
        <v>64</v>
      </c>
      <c r="E915" s="150"/>
      <c r="F915" s="438" t="s">
        <v>1172</v>
      </c>
      <c r="G915" s="633">
        <v>41471</v>
      </c>
      <c r="H915" s="219">
        <v>41460</v>
      </c>
      <c r="I915" s="177" t="s">
        <v>1159</v>
      </c>
      <c r="J915" s="178" t="s">
        <v>1159</v>
      </c>
      <c r="K915" s="179"/>
      <c r="L915" s="591">
        <v>40000</v>
      </c>
      <c r="M915" s="592">
        <v>30000</v>
      </c>
      <c r="N915" s="156">
        <v>-30000</v>
      </c>
      <c r="O915" s="157"/>
      <c r="P915" s="158">
        <v>10000</v>
      </c>
      <c r="Q915" s="159"/>
      <c r="R915" s="159">
        <v>318</v>
      </c>
      <c r="S915" s="159">
        <v>128</v>
      </c>
      <c r="T915" s="159">
        <v>63600</v>
      </c>
      <c r="U915" s="160"/>
      <c r="V915" s="158">
        <v>103600</v>
      </c>
      <c r="W915" s="161"/>
      <c r="X915" s="160">
        <v>73600</v>
      </c>
    </row>
    <row r="916" spans="1:24" ht="15" customHeight="1" x14ac:dyDescent="0.15">
      <c r="A916" s="192"/>
      <c r="B916" s="212"/>
      <c r="C916" s="213"/>
      <c r="D916" s="213"/>
      <c r="E916" s="213"/>
      <c r="F916" s="439" t="s">
        <v>1173</v>
      </c>
      <c r="G916" s="634"/>
      <c r="H916" s="185"/>
      <c r="I916" s="221"/>
      <c r="J916" s="227"/>
      <c r="K916" s="222"/>
      <c r="L916" s="597"/>
      <c r="M916" s="598"/>
      <c r="N916" s="183" t="s">
        <v>1169</v>
      </c>
      <c r="O916" s="191"/>
      <c r="P916" s="196"/>
      <c r="Q916" s="194"/>
      <c r="R916" s="194"/>
      <c r="S916" s="194">
        <v>128</v>
      </c>
      <c r="T916" s="194"/>
      <c r="U916" s="195"/>
      <c r="V916" s="196"/>
      <c r="W916" s="197"/>
      <c r="X916" s="195"/>
    </row>
    <row r="917" spans="1:24" ht="15" customHeight="1" x14ac:dyDescent="0.15">
      <c r="A917" s="220"/>
      <c r="B917" s="212"/>
      <c r="C917" s="213"/>
      <c r="D917" s="213"/>
      <c r="E917" s="213"/>
      <c r="F917" s="439" t="s">
        <v>1174</v>
      </c>
      <c r="G917" s="634"/>
      <c r="H917" s="185"/>
      <c r="I917" s="221"/>
      <c r="J917" s="167"/>
      <c r="K917" s="222"/>
      <c r="L917" s="597"/>
      <c r="M917" s="598"/>
      <c r="N917" s="183"/>
      <c r="O917" s="191"/>
      <c r="P917" s="196"/>
      <c r="Q917" s="194"/>
      <c r="R917" s="194"/>
      <c r="S917" s="194">
        <v>64</v>
      </c>
      <c r="T917" s="194"/>
      <c r="U917" s="195"/>
      <c r="V917" s="196"/>
      <c r="W917" s="197"/>
      <c r="X917" s="195"/>
    </row>
    <row r="918" spans="1:24" ht="15" customHeight="1" x14ac:dyDescent="0.15">
      <c r="A918" s="148">
        <v>6</v>
      </c>
      <c r="B918" s="149">
        <v>16</v>
      </c>
      <c r="C918" s="150" t="s">
        <v>926</v>
      </c>
      <c r="D918" s="150" t="s">
        <v>1175</v>
      </c>
      <c r="E918" s="150"/>
      <c r="F918" s="438" t="s">
        <v>1176</v>
      </c>
      <c r="G918" s="633">
        <v>41471</v>
      </c>
      <c r="H918" s="152">
        <v>41726</v>
      </c>
      <c r="I918" s="153" t="s">
        <v>1141</v>
      </c>
      <c r="J918" s="154" t="s">
        <v>1165</v>
      </c>
      <c r="K918" s="155" t="s">
        <v>1142</v>
      </c>
      <c r="L918" s="591">
        <v>60000</v>
      </c>
      <c r="M918" s="592">
        <v>50000</v>
      </c>
      <c r="N918" s="156">
        <v>-50000</v>
      </c>
      <c r="O918" s="157"/>
      <c r="P918" s="158">
        <v>10000</v>
      </c>
      <c r="Q918" s="159"/>
      <c r="R918" s="159">
        <v>30</v>
      </c>
      <c r="S918" s="159">
        <v>30</v>
      </c>
      <c r="T918" s="159">
        <v>6000</v>
      </c>
      <c r="U918" s="160"/>
      <c r="V918" s="158">
        <v>66000</v>
      </c>
      <c r="W918" s="161"/>
      <c r="X918" s="160">
        <v>16000</v>
      </c>
    </row>
    <row r="919" spans="1:24" ht="15" customHeight="1" x14ac:dyDescent="0.15">
      <c r="A919" s="162"/>
      <c r="B919" s="163"/>
      <c r="C919" s="164"/>
      <c r="D919" s="164"/>
      <c r="E919" s="164"/>
      <c r="F919" s="433"/>
      <c r="G919" s="632"/>
      <c r="H919" s="165"/>
      <c r="I919" s="166"/>
      <c r="J919" s="167"/>
      <c r="K919" s="222"/>
      <c r="L919" s="593"/>
      <c r="M919" s="594"/>
      <c r="N919" s="181" t="s">
        <v>1043</v>
      </c>
      <c r="O919" s="172"/>
      <c r="P919" s="173"/>
      <c r="Q919" s="174"/>
      <c r="R919" s="174"/>
      <c r="S919" s="174"/>
      <c r="T919" s="174"/>
      <c r="U919" s="175"/>
      <c r="V919" s="173"/>
      <c r="W919" s="176"/>
      <c r="X919" s="175"/>
    </row>
    <row r="920" spans="1:24" ht="15" customHeight="1" x14ac:dyDescent="0.15">
      <c r="A920" s="148">
        <v>6</v>
      </c>
      <c r="B920" s="149" t="s">
        <v>1177</v>
      </c>
      <c r="C920" s="150" t="s">
        <v>931</v>
      </c>
      <c r="D920" s="150" t="s">
        <v>972</v>
      </c>
      <c r="E920" s="150"/>
      <c r="F920" s="438" t="s">
        <v>1082</v>
      </c>
      <c r="G920" s="633">
        <v>41478</v>
      </c>
      <c r="H920" s="152">
        <v>41632</v>
      </c>
      <c r="I920" s="177"/>
      <c r="J920" s="178" t="s">
        <v>1159</v>
      </c>
      <c r="K920" s="179"/>
      <c r="L920" s="591">
        <v>20000</v>
      </c>
      <c r="M920" s="592">
        <v>10000</v>
      </c>
      <c r="N920" s="183">
        <v>-10000</v>
      </c>
      <c r="O920" s="157"/>
      <c r="P920" s="158">
        <v>10000</v>
      </c>
      <c r="Q920" s="159"/>
      <c r="R920" s="159">
        <v>97</v>
      </c>
      <c r="S920" s="159">
        <v>99</v>
      </c>
      <c r="T920" s="159">
        <v>19400</v>
      </c>
      <c r="U920" s="160"/>
      <c r="V920" s="158">
        <v>39400</v>
      </c>
      <c r="W920" s="161"/>
      <c r="X920" s="160">
        <v>29400</v>
      </c>
    </row>
    <row r="921" spans="1:24" ht="15" customHeight="1" x14ac:dyDescent="0.15">
      <c r="A921" s="162"/>
      <c r="B921" s="163"/>
      <c r="C921" s="164"/>
      <c r="D921" s="164"/>
      <c r="E921" s="164"/>
      <c r="F921" s="433"/>
      <c r="G921" s="632"/>
      <c r="H921" s="165"/>
      <c r="I921" s="166"/>
      <c r="J921" s="167"/>
      <c r="K921" s="168"/>
      <c r="L921" s="593"/>
      <c r="M921" s="594"/>
      <c r="N921" s="181" t="s">
        <v>1153</v>
      </c>
      <c r="O921" s="172"/>
      <c r="P921" s="173"/>
      <c r="Q921" s="174"/>
      <c r="R921" s="174"/>
      <c r="S921" s="174"/>
      <c r="T921" s="174"/>
      <c r="U921" s="175"/>
      <c r="V921" s="173"/>
      <c r="W921" s="176"/>
      <c r="X921" s="175"/>
    </row>
    <row r="922" spans="1:24" ht="15" customHeight="1" x14ac:dyDescent="0.15">
      <c r="A922" s="192">
        <v>7</v>
      </c>
      <c r="B922" s="212" t="s">
        <v>1178</v>
      </c>
      <c r="C922" s="150" t="s">
        <v>931</v>
      </c>
      <c r="D922" s="150" t="s">
        <v>1175</v>
      </c>
      <c r="E922" s="213"/>
      <c r="F922" s="439" t="s">
        <v>1127</v>
      </c>
      <c r="G922" s="634">
        <v>41507</v>
      </c>
      <c r="H922" s="185">
        <v>41480</v>
      </c>
      <c r="I922" s="177" t="s">
        <v>1159</v>
      </c>
      <c r="J922" s="178" t="s">
        <v>1159</v>
      </c>
      <c r="K922" s="222"/>
      <c r="L922" s="597">
        <v>60000</v>
      </c>
      <c r="M922" s="598">
        <v>50000</v>
      </c>
      <c r="N922" s="156">
        <v>-50000</v>
      </c>
      <c r="O922" s="191"/>
      <c r="P922" s="196">
        <v>10000</v>
      </c>
      <c r="Q922" s="194"/>
      <c r="R922" s="194">
        <v>12</v>
      </c>
      <c r="S922" s="194"/>
      <c r="T922" s="194">
        <v>2400</v>
      </c>
      <c r="U922" s="195"/>
      <c r="V922" s="196">
        <v>62400</v>
      </c>
      <c r="W922" s="197"/>
      <c r="X922" s="195">
        <v>52400</v>
      </c>
    </row>
    <row r="923" spans="1:24" ht="15" customHeight="1" x14ac:dyDescent="0.15">
      <c r="A923" s="192"/>
      <c r="B923" s="212"/>
      <c r="C923" s="213"/>
      <c r="D923" s="213"/>
      <c r="E923" s="213"/>
      <c r="F923" s="439"/>
      <c r="G923" s="634"/>
      <c r="H923" s="185"/>
      <c r="I923" s="166"/>
      <c r="J923" s="167"/>
      <c r="K923" s="222"/>
      <c r="L923" s="597"/>
      <c r="M923" s="598"/>
      <c r="N923" s="181" t="s">
        <v>1169</v>
      </c>
      <c r="O923" s="191"/>
      <c r="P923" s="196"/>
      <c r="Q923" s="194"/>
      <c r="R923" s="194"/>
      <c r="S923" s="194"/>
      <c r="T923" s="194"/>
      <c r="U923" s="195"/>
      <c r="V923" s="196"/>
      <c r="W923" s="197"/>
      <c r="X923" s="195"/>
    </row>
    <row r="924" spans="1:24" ht="15" customHeight="1" x14ac:dyDescent="0.15">
      <c r="A924" s="148">
        <v>7</v>
      </c>
      <c r="B924" s="149" t="s">
        <v>1179</v>
      </c>
      <c r="C924" s="150" t="s">
        <v>931</v>
      </c>
      <c r="D924" s="150" t="s">
        <v>972</v>
      </c>
      <c r="E924" s="150"/>
      <c r="F924" s="438" t="s">
        <v>1180</v>
      </c>
      <c r="G924" s="633">
        <v>41502</v>
      </c>
      <c r="H924" s="152">
        <v>41487</v>
      </c>
      <c r="I924" s="177" t="s">
        <v>1159</v>
      </c>
      <c r="J924" s="178" t="s">
        <v>1159</v>
      </c>
      <c r="K924" s="179"/>
      <c r="L924" s="591">
        <v>40000</v>
      </c>
      <c r="M924" s="592">
        <v>30000</v>
      </c>
      <c r="N924" s="156">
        <v>-30000</v>
      </c>
      <c r="O924" s="157"/>
      <c r="P924" s="158">
        <v>10000</v>
      </c>
      <c r="Q924" s="159"/>
      <c r="R924" s="159">
        <v>441</v>
      </c>
      <c r="S924" s="159">
        <v>441</v>
      </c>
      <c r="T924" s="159">
        <v>88200</v>
      </c>
      <c r="U924" s="160"/>
      <c r="V924" s="158">
        <v>128200</v>
      </c>
      <c r="W924" s="161"/>
      <c r="X924" s="160">
        <v>98200</v>
      </c>
    </row>
    <row r="925" spans="1:24" ht="15" customHeight="1" x14ac:dyDescent="0.15">
      <c r="A925" s="192"/>
      <c r="B925" s="212"/>
      <c r="C925" s="213"/>
      <c r="D925" s="213"/>
      <c r="E925" s="213"/>
      <c r="F925" s="439" t="s">
        <v>1181</v>
      </c>
      <c r="G925" s="634"/>
      <c r="H925" s="185"/>
      <c r="I925" s="166"/>
      <c r="J925" s="167"/>
      <c r="K925" s="222"/>
      <c r="L925" s="597"/>
      <c r="M925" s="598"/>
      <c r="N925" s="181" t="s">
        <v>1169</v>
      </c>
      <c r="O925" s="191"/>
      <c r="P925" s="196"/>
      <c r="Q925" s="194"/>
      <c r="R925" s="194"/>
      <c r="S925" s="194"/>
      <c r="T925" s="194"/>
      <c r="U925" s="195"/>
      <c r="V925" s="196"/>
      <c r="W925" s="197"/>
      <c r="X925" s="195"/>
    </row>
    <row r="926" spans="1:24" ht="15" customHeight="1" x14ac:dyDescent="0.15">
      <c r="A926" s="148">
        <v>8</v>
      </c>
      <c r="B926" s="149">
        <v>4</v>
      </c>
      <c r="C926" s="150" t="s">
        <v>926</v>
      </c>
      <c r="D926" s="150" t="s">
        <v>998</v>
      </c>
      <c r="E926" s="150"/>
      <c r="F926" s="438" t="s">
        <v>1182</v>
      </c>
      <c r="G926" s="633">
        <v>41521</v>
      </c>
      <c r="H926" s="152">
        <v>41632</v>
      </c>
      <c r="I926" s="177"/>
      <c r="J926" s="178" t="s">
        <v>1159</v>
      </c>
      <c r="K926" s="179"/>
      <c r="L926" s="591">
        <v>20000</v>
      </c>
      <c r="M926" s="592">
        <v>10000</v>
      </c>
      <c r="N926" s="183">
        <v>-10000</v>
      </c>
      <c r="O926" s="157"/>
      <c r="P926" s="158">
        <v>10000</v>
      </c>
      <c r="Q926" s="159"/>
      <c r="R926" s="159">
        <v>228</v>
      </c>
      <c r="S926" s="159">
        <v>192</v>
      </c>
      <c r="T926" s="159">
        <v>45600</v>
      </c>
      <c r="U926" s="160"/>
      <c r="V926" s="158">
        <v>65600</v>
      </c>
      <c r="W926" s="161"/>
      <c r="X926" s="160">
        <v>55600</v>
      </c>
    </row>
    <row r="927" spans="1:24" ht="15" customHeight="1" x14ac:dyDescent="0.15">
      <c r="A927" s="162"/>
      <c r="B927" s="163"/>
      <c r="C927" s="164"/>
      <c r="D927" s="164"/>
      <c r="E927" s="164"/>
      <c r="F927" s="433"/>
      <c r="G927" s="632"/>
      <c r="H927" s="165"/>
      <c r="I927" s="166"/>
      <c r="J927" s="167"/>
      <c r="K927" s="168"/>
      <c r="L927" s="593"/>
      <c r="M927" s="594"/>
      <c r="N927" s="181" t="s">
        <v>1153</v>
      </c>
      <c r="O927" s="172"/>
      <c r="P927" s="173"/>
      <c r="Q927" s="174"/>
      <c r="R927" s="174"/>
      <c r="S927" s="174"/>
      <c r="T927" s="174"/>
      <c r="U927" s="175"/>
      <c r="V927" s="173"/>
      <c r="W927" s="176"/>
      <c r="X927" s="175"/>
    </row>
    <row r="928" spans="1:24" ht="15" customHeight="1" x14ac:dyDescent="0.15">
      <c r="A928" s="148">
        <v>8</v>
      </c>
      <c r="B928" s="149" t="s">
        <v>1183</v>
      </c>
      <c r="C928" s="150" t="s">
        <v>926</v>
      </c>
      <c r="D928" s="150" t="s">
        <v>990</v>
      </c>
      <c r="E928" s="150"/>
      <c r="F928" s="438" t="s">
        <v>1184</v>
      </c>
      <c r="G928" s="633">
        <v>41528</v>
      </c>
      <c r="H928" s="152">
        <v>41726</v>
      </c>
      <c r="I928" s="153" t="s">
        <v>1165</v>
      </c>
      <c r="J928" s="154" t="s">
        <v>1165</v>
      </c>
      <c r="K928" s="155" t="s">
        <v>1142</v>
      </c>
      <c r="L928" s="591">
        <v>40000</v>
      </c>
      <c r="M928" s="592">
        <v>30000</v>
      </c>
      <c r="N928" s="156">
        <v>-30000</v>
      </c>
      <c r="O928" s="157"/>
      <c r="P928" s="158">
        <v>10000</v>
      </c>
      <c r="Q928" s="159"/>
      <c r="R928" s="159">
        <v>14</v>
      </c>
      <c r="S928" s="159">
        <v>14</v>
      </c>
      <c r="T928" s="159">
        <v>2800</v>
      </c>
      <c r="U928" s="160"/>
      <c r="V928" s="158">
        <v>42800</v>
      </c>
      <c r="W928" s="161"/>
      <c r="X928" s="160">
        <v>12800</v>
      </c>
    </row>
    <row r="929" spans="1:24" ht="15" customHeight="1" x14ac:dyDescent="0.15">
      <c r="A929" s="162"/>
      <c r="B929" s="163"/>
      <c r="C929" s="164"/>
      <c r="D929" s="164"/>
      <c r="E929" s="164"/>
      <c r="F929" s="433"/>
      <c r="G929" s="632"/>
      <c r="H929" s="165"/>
      <c r="I929" s="166"/>
      <c r="J929" s="167"/>
      <c r="K929" s="168"/>
      <c r="L929" s="593"/>
      <c r="M929" s="594"/>
      <c r="N929" s="181" t="s">
        <v>1043</v>
      </c>
      <c r="O929" s="172"/>
      <c r="P929" s="173"/>
      <c r="Q929" s="174"/>
      <c r="R929" s="174"/>
      <c r="S929" s="174"/>
      <c r="T929" s="174"/>
      <c r="U929" s="175"/>
      <c r="V929" s="173"/>
      <c r="W929" s="176"/>
      <c r="X929" s="175"/>
    </row>
    <row r="930" spans="1:24" ht="15" customHeight="1" x14ac:dyDescent="0.15">
      <c r="A930" s="148">
        <v>8</v>
      </c>
      <c r="B930" s="149" t="s">
        <v>1185</v>
      </c>
      <c r="C930" s="150" t="s">
        <v>931</v>
      </c>
      <c r="D930" s="150" t="s">
        <v>998</v>
      </c>
      <c r="E930" s="150"/>
      <c r="F930" s="438" t="s">
        <v>1186</v>
      </c>
      <c r="G930" s="633">
        <v>41542</v>
      </c>
      <c r="H930" s="152">
        <v>41519</v>
      </c>
      <c r="I930" s="177" t="s">
        <v>1159</v>
      </c>
      <c r="J930" s="227"/>
      <c r="K930" s="179"/>
      <c r="L930" s="591">
        <v>20000</v>
      </c>
      <c r="M930" s="592">
        <v>10000</v>
      </c>
      <c r="N930" s="156">
        <v>-10000</v>
      </c>
      <c r="O930" s="157"/>
      <c r="P930" s="158">
        <v>10000</v>
      </c>
      <c r="Q930" s="159"/>
      <c r="R930" s="159">
        <v>222</v>
      </c>
      <c r="S930" s="159">
        <v>224</v>
      </c>
      <c r="T930" s="159">
        <v>44400</v>
      </c>
      <c r="U930" s="160"/>
      <c r="V930" s="158">
        <v>64400</v>
      </c>
      <c r="W930" s="161"/>
      <c r="X930" s="160">
        <v>54400</v>
      </c>
    </row>
    <row r="931" spans="1:24" ht="15" customHeight="1" x14ac:dyDescent="0.15">
      <c r="A931" s="162"/>
      <c r="B931" s="163"/>
      <c r="C931" s="164"/>
      <c r="D931" s="164"/>
      <c r="E931" s="164"/>
      <c r="F931" s="433"/>
      <c r="G931" s="632"/>
      <c r="H931" s="165"/>
      <c r="I931" s="166"/>
      <c r="J931" s="167"/>
      <c r="K931" s="168"/>
      <c r="L931" s="593"/>
      <c r="M931" s="594"/>
      <c r="N931" s="181" t="s">
        <v>1169</v>
      </c>
      <c r="O931" s="172"/>
      <c r="P931" s="173"/>
      <c r="Q931" s="174"/>
      <c r="R931" s="174"/>
      <c r="S931" s="174"/>
      <c r="T931" s="174"/>
      <c r="U931" s="175"/>
      <c r="V931" s="173"/>
      <c r="W931" s="176"/>
      <c r="X931" s="175"/>
    </row>
    <row r="932" spans="1:24" ht="15" customHeight="1" x14ac:dyDescent="0.15">
      <c r="A932" s="148">
        <v>8</v>
      </c>
      <c r="B932" s="149">
        <v>25</v>
      </c>
      <c r="C932" s="150" t="s">
        <v>931</v>
      </c>
      <c r="D932" s="150" t="s">
        <v>89</v>
      </c>
      <c r="E932" s="150"/>
      <c r="F932" s="438" t="s">
        <v>1128</v>
      </c>
      <c r="G932" s="633">
        <v>41542</v>
      </c>
      <c r="H932" s="152"/>
      <c r="I932" s="177"/>
      <c r="J932" s="227"/>
      <c r="K932" s="179"/>
      <c r="L932" s="591">
        <v>20000</v>
      </c>
      <c r="M932" s="592"/>
      <c r="N932" s="156"/>
      <c r="O932" s="157"/>
      <c r="P932" s="158"/>
      <c r="Q932" s="159"/>
      <c r="R932" s="159"/>
      <c r="S932" s="159">
        <v>10</v>
      </c>
      <c r="T932" s="159"/>
      <c r="U932" s="160"/>
      <c r="V932" s="158"/>
      <c r="W932" s="161"/>
      <c r="X932" s="160"/>
    </row>
    <row r="933" spans="1:24" ht="15" customHeight="1" x14ac:dyDescent="0.15">
      <c r="A933" s="162"/>
      <c r="B933" s="163"/>
      <c r="C933" s="164"/>
      <c r="D933" s="164"/>
      <c r="E933" s="164"/>
      <c r="F933" s="433"/>
      <c r="G933" s="632"/>
      <c r="H933" s="165"/>
      <c r="I933" s="166"/>
      <c r="J933" s="167"/>
      <c r="K933" s="168"/>
      <c r="L933" s="593"/>
      <c r="M933" s="594"/>
      <c r="N933" s="181"/>
      <c r="O933" s="172"/>
      <c r="P933" s="173"/>
      <c r="Q933" s="174"/>
      <c r="R933" s="174"/>
      <c r="S933" s="174"/>
      <c r="T933" s="174"/>
      <c r="U933" s="175"/>
      <c r="V933" s="173"/>
      <c r="W933" s="176"/>
      <c r="X933" s="175"/>
    </row>
    <row r="934" spans="1:24" ht="15" customHeight="1" x14ac:dyDescent="0.15">
      <c r="A934" s="148">
        <v>9</v>
      </c>
      <c r="B934" s="149" t="s">
        <v>1187</v>
      </c>
      <c r="C934" s="150" t="s">
        <v>989</v>
      </c>
      <c r="D934" s="150" t="s">
        <v>993</v>
      </c>
      <c r="E934" s="150"/>
      <c r="F934" s="438" t="s">
        <v>1188</v>
      </c>
      <c r="G934" s="633">
        <v>41562</v>
      </c>
      <c r="H934" s="152">
        <v>41632</v>
      </c>
      <c r="I934" s="177"/>
      <c r="J934" s="178" t="s">
        <v>1148</v>
      </c>
      <c r="K934" s="179"/>
      <c r="L934" s="591">
        <v>40000</v>
      </c>
      <c r="M934" s="592">
        <v>30000</v>
      </c>
      <c r="N934" s="156">
        <v>-30000</v>
      </c>
      <c r="O934" s="157"/>
      <c r="P934" s="158">
        <v>10000</v>
      </c>
      <c r="Q934" s="159"/>
      <c r="R934" s="159">
        <v>177</v>
      </c>
      <c r="S934" s="159">
        <v>192</v>
      </c>
      <c r="T934" s="159">
        <v>35400</v>
      </c>
      <c r="U934" s="160"/>
      <c r="V934" s="158">
        <v>75400</v>
      </c>
      <c r="W934" s="161"/>
      <c r="X934" s="160">
        <v>45400</v>
      </c>
    </row>
    <row r="935" spans="1:24" ht="15" customHeight="1" x14ac:dyDescent="0.15">
      <c r="A935" s="192"/>
      <c r="B935" s="212"/>
      <c r="C935" s="213"/>
      <c r="D935" s="213"/>
      <c r="E935" s="213"/>
      <c r="F935" s="439" t="s">
        <v>1189</v>
      </c>
      <c r="G935" s="634"/>
      <c r="H935" s="185"/>
      <c r="I935" s="221"/>
      <c r="J935" s="261"/>
      <c r="K935" s="222"/>
      <c r="L935" s="597"/>
      <c r="M935" s="598"/>
      <c r="N935" s="183" t="s">
        <v>1190</v>
      </c>
      <c r="O935" s="191"/>
      <c r="P935" s="196"/>
      <c r="Q935" s="194"/>
      <c r="R935" s="194"/>
      <c r="S935" s="194"/>
      <c r="T935" s="194"/>
      <c r="U935" s="195"/>
      <c r="V935" s="196"/>
      <c r="W935" s="197"/>
      <c r="X935" s="195"/>
    </row>
    <row r="936" spans="1:24" ht="15" customHeight="1" x14ac:dyDescent="0.15">
      <c r="A936" s="192"/>
      <c r="B936" s="212"/>
      <c r="C936" s="213"/>
      <c r="D936" s="213"/>
      <c r="E936" s="213"/>
      <c r="F936" s="439" t="s">
        <v>1191</v>
      </c>
      <c r="G936" s="634"/>
      <c r="H936" s="185"/>
      <c r="I936" s="166"/>
      <c r="J936" s="223"/>
      <c r="K936" s="168"/>
      <c r="L936" s="597"/>
      <c r="M936" s="598"/>
      <c r="N936" s="183"/>
      <c r="O936" s="191"/>
      <c r="P936" s="196"/>
      <c r="Q936" s="194"/>
      <c r="R936" s="194"/>
      <c r="S936" s="194"/>
      <c r="T936" s="194"/>
      <c r="U936" s="195"/>
      <c r="V936" s="196"/>
      <c r="W936" s="197"/>
      <c r="X936" s="195"/>
    </row>
    <row r="937" spans="1:24" ht="15" customHeight="1" x14ac:dyDescent="0.15">
      <c r="A937" s="148">
        <v>9</v>
      </c>
      <c r="B937" s="149" t="s">
        <v>1192</v>
      </c>
      <c r="C937" s="150" t="s">
        <v>989</v>
      </c>
      <c r="D937" s="150" t="s">
        <v>69</v>
      </c>
      <c r="E937" s="150"/>
      <c r="F937" s="438" t="s">
        <v>1193</v>
      </c>
      <c r="G937" s="633">
        <v>41563</v>
      </c>
      <c r="H937" s="152">
        <v>41536</v>
      </c>
      <c r="I937" s="177" t="s">
        <v>1148</v>
      </c>
      <c r="J937" s="178"/>
      <c r="K937" s="179" t="s">
        <v>1194</v>
      </c>
      <c r="L937" s="591">
        <v>60000</v>
      </c>
      <c r="M937" s="592">
        <v>50000</v>
      </c>
      <c r="N937" s="156">
        <v>-50000</v>
      </c>
      <c r="O937" s="157"/>
      <c r="P937" s="158">
        <v>10000</v>
      </c>
      <c r="Q937" s="159"/>
      <c r="R937" s="159">
        <v>12</v>
      </c>
      <c r="S937" s="159">
        <v>12</v>
      </c>
      <c r="T937" s="159">
        <v>2400</v>
      </c>
      <c r="U937" s="160"/>
      <c r="V937" s="158">
        <v>62400</v>
      </c>
      <c r="W937" s="161"/>
      <c r="X937" s="160">
        <v>12400</v>
      </c>
    </row>
    <row r="938" spans="1:24" ht="15" customHeight="1" x14ac:dyDescent="0.15">
      <c r="A938" s="162"/>
      <c r="B938" s="163"/>
      <c r="C938" s="164"/>
      <c r="D938" s="164"/>
      <c r="E938" s="164"/>
      <c r="F938" s="433"/>
      <c r="G938" s="632"/>
      <c r="H938" s="224"/>
      <c r="I938" s="166"/>
      <c r="J938" s="167"/>
      <c r="K938" s="168"/>
      <c r="L938" s="593"/>
      <c r="M938" s="594"/>
      <c r="N938" s="181" t="s">
        <v>1169</v>
      </c>
      <c r="O938" s="172"/>
      <c r="P938" s="173"/>
      <c r="Q938" s="174"/>
      <c r="R938" s="174"/>
      <c r="S938" s="174"/>
      <c r="T938" s="174"/>
      <c r="U938" s="175"/>
      <c r="V938" s="173"/>
      <c r="W938" s="176"/>
      <c r="X938" s="175"/>
    </row>
    <row r="939" spans="1:24" ht="15" customHeight="1" x14ac:dyDescent="0.15">
      <c r="A939" s="148">
        <v>9</v>
      </c>
      <c r="B939" s="149">
        <v>23</v>
      </c>
      <c r="C939" s="150" t="s">
        <v>989</v>
      </c>
      <c r="D939" s="150" t="s">
        <v>990</v>
      </c>
      <c r="E939" s="150"/>
      <c r="F939" s="438" t="s">
        <v>1195</v>
      </c>
      <c r="G939" s="633">
        <v>41570</v>
      </c>
      <c r="H939" s="152">
        <v>41633</v>
      </c>
      <c r="I939" s="177"/>
      <c r="J939" s="178" t="s">
        <v>1196</v>
      </c>
      <c r="K939" s="179"/>
      <c r="L939" s="591">
        <v>20000</v>
      </c>
      <c r="M939" s="592">
        <v>10000</v>
      </c>
      <c r="N939" s="156">
        <v>-10000</v>
      </c>
      <c r="O939" s="157"/>
      <c r="P939" s="158">
        <v>10000</v>
      </c>
      <c r="Q939" s="159"/>
      <c r="R939" s="159">
        <v>12</v>
      </c>
      <c r="S939" s="159">
        <v>16</v>
      </c>
      <c r="T939" s="159">
        <v>2400</v>
      </c>
      <c r="U939" s="160"/>
      <c r="V939" s="158">
        <v>22400</v>
      </c>
      <c r="W939" s="161"/>
      <c r="X939" s="160">
        <v>12400</v>
      </c>
    </row>
    <row r="940" spans="1:24" ht="15" customHeight="1" x14ac:dyDescent="0.15">
      <c r="A940" s="162"/>
      <c r="B940" s="163"/>
      <c r="C940" s="164"/>
      <c r="D940" s="164"/>
      <c r="E940" s="164"/>
      <c r="F940" s="433"/>
      <c r="G940" s="632"/>
      <c r="H940" s="165"/>
      <c r="I940" s="166"/>
      <c r="J940" s="167"/>
      <c r="K940" s="168"/>
      <c r="L940" s="593"/>
      <c r="M940" s="594"/>
      <c r="N940" s="181" t="s">
        <v>1043</v>
      </c>
      <c r="O940" s="172"/>
      <c r="P940" s="173"/>
      <c r="Q940" s="174"/>
      <c r="R940" s="174"/>
      <c r="S940" s="174"/>
      <c r="T940" s="174"/>
      <c r="U940" s="175"/>
      <c r="V940" s="173"/>
      <c r="W940" s="176"/>
      <c r="X940" s="175"/>
    </row>
    <row r="941" spans="1:24" ht="15" customHeight="1" x14ac:dyDescent="0.15">
      <c r="A941" s="262">
        <v>9</v>
      </c>
      <c r="B941" s="263" t="s">
        <v>1197</v>
      </c>
      <c r="C941" s="150" t="s">
        <v>971</v>
      </c>
      <c r="D941" s="150"/>
      <c r="E941" s="150"/>
      <c r="F941" s="445" t="s">
        <v>1198</v>
      </c>
      <c r="G941" s="1450" t="s">
        <v>946</v>
      </c>
      <c r="H941" s="1451"/>
      <c r="I941" s="251"/>
      <c r="J941" s="248"/>
      <c r="K941" s="249"/>
      <c r="L941" s="591">
        <v>0</v>
      </c>
      <c r="M941" s="592"/>
      <c r="N941" s="156"/>
      <c r="O941" s="157"/>
      <c r="P941" s="158"/>
      <c r="Q941" s="159"/>
      <c r="R941" s="159"/>
      <c r="S941" s="159"/>
      <c r="T941" s="159"/>
      <c r="U941" s="160"/>
      <c r="V941" s="158"/>
      <c r="W941" s="161"/>
      <c r="X941" s="160"/>
    </row>
    <row r="942" spans="1:24" ht="15" customHeight="1" x14ac:dyDescent="0.15">
      <c r="A942" s="245"/>
      <c r="B942" s="246"/>
      <c r="C942" s="213"/>
      <c r="D942" s="213"/>
      <c r="E942" s="213"/>
      <c r="F942" s="443" t="s">
        <v>1199</v>
      </c>
      <c r="G942" s="639"/>
      <c r="H942" s="254"/>
      <c r="I942" s="255"/>
      <c r="J942" s="256"/>
      <c r="K942" s="264"/>
      <c r="L942" s="597"/>
      <c r="M942" s="598"/>
      <c r="N942" s="181"/>
      <c r="O942" s="191"/>
      <c r="P942" s="196"/>
      <c r="Q942" s="194"/>
      <c r="R942" s="194"/>
      <c r="S942" s="194"/>
      <c r="T942" s="194"/>
      <c r="U942" s="195"/>
      <c r="V942" s="196"/>
      <c r="W942" s="197"/>
      <c r="X942" s="195"/>
    </row>
    <row r="943" spans="1:24" ht="15" customHeight="1" x14ac:dyDescent="0.15">
      <c r="A943" s="148">
        <v>10</v>
      </c>
      <c r="B943" s="149" t="s">
        <v>1200</v>
      </c>
      <c r="C943" s="150" t="s">
        <v>997</v>
      </c>
      <c r="D943" s="150" t="s">
        <v>1201</v>
      </c>
      <c r="E943" s="150"/>
      <c r="F943" s="438" t="s">
        <v>1202</v>
      </c>
      <c r="G943" s="633">
        <v>41584</v>
      </c>
      <c r="H943" s="152">
        <v>41632</v>
      </c>
      <c r="I943" s="177"/>
      <c r="J943" s="178" t="s">
        <v>1196</v>
      </c>
      <c r="K943" s="179"/>
      <c r="L943" s="591">
        <v>40000</v>
      </c>
      <c r="M943" s="592">
        <v>30000</v>
      </c>
      <c r="N943" s="183">
        <v>-30000</v>
      </c>
      <c r="O943" s="157"/>
      <c r="P943" s="158">
        <v>10000</v>
      </c>
      <c r="Q943" s="159"/>
      <c r="R943" s="159">
        <v>258</v>
      </c>
      <c r="S943" s="159">
        <v>234</v>
      </c>
      <c r="T943" s="159">
        <v>51600</v>
      </c>
      <c r="U943" s="160"/>
      <c r="V943" s="158">
        <v>91600</v>
      </c>
      <c r="W943" s="161"/>
      <c r="X943" s="160">
        <v>61600</v>
      </c>
    </row>
    <row r="944" spans="1:24" ht="15" customHeight="1" x14ac:dyDescent="0.15">
      <c r="A944" s="192"/>
      <c r="B944" s="212"/>
      <c r="C944" s="213"/>
      <c r="D944" s="213"/>
      <c r="E944" s="213"/>
      <c r="F944" s="439" t="s">
        <v>1203</v>
      </c>
      <c r="G944" s="634"/>
      <c r="H944" s="185"/>
      <c r="I944" s="166"/>
      <c r="J944" s="167"/>
      <c r="K944" s="168"/>
      <c r="L944" s="597"/>
      <c r="M944" s="598"/>
      <c r="N944" s="181" t="s">
        <v>1153</v>
      </c>
      <c r="O944" s="191"/>
      <c r="P944" s="196"/>
      <c r="Q944" s="194"/>
      <c r="R944" s="194"/>
      <c r="S944" s="194"/>
      <c r="T944" s="194"/>
      <c r="U944" s="195"/>
      <c r="V944" s="196"/>
      <c r="W944" s="197"/>
      <c r="X944" s="195"/>
    </row>
    <row r="945" spans="1:24" ht="15" customHeight="1" x14ac:dyDescent="0.15">
      <c r="A945" s="148">
        <v>10</v>
      </c>
      <c r="B945" s="149">
        <v>14</v>
      </c>
      <c r="C945" s="150" t="s">
        <v>931</v>
      </c>
      <c r="D945" s="150" t="s">
        <v>1204</v>
      </c>
      <c r="E945" s="150"/>
      <c r="F945" s="438" t="s">
        <v>1205</v>
      </c>
      <c r="G945" s="633">
        <v>41592</v>
      </c>
      <c r="H945" s="152">
        <v>41634</v>
      </c>
      <c r="I945" s="177"/>
      <c r="J945" s="178" t="s">
        <v>1196</v>
      </c>
      <c r="K945" s="179"/>
      <c r="L945" s="591">
        <v>20000</v>
      </c>
      <c r="M945" s="592">
        <v>10000</v>
      </c>
      <c r="N945" s="156">
        <v>-10000</v>
      </c>
      <c r="O945" s="157"/>
      <c r="P945" s="158">
        <v>10000</v>
      </c>
      <c r="Q945" s="159"/>
      <c r="R945" s="159">
        <v>39</v>
      </c>
      <c r="S945" s="159">
        <v>39</v>
      </c>
      <c r="T945" s="159">
        <v>7800</v>
      </c>
      <c r="U945" s="160"/>
      <c r="V945" s="158">
        <v>27800</v>
      </c>
      <c r="W945" s="161"/>
      <c r="X945" s="160">
        <v>17800</v>
      </c>
    </row>
    <row r="946" spans="1:24" ht="15" customHeight="1" x14ac:dyDescent="0.15">
      <c r="A946" s="162"/>
      <c r="B946" s="163"/>
      <c r="C946" s="164"/>
      <c r="D946" s="164" t="s">
        <v>1008</v>
      </c>
      <c r="E946" s="164"/>
      <c r="F946" s="433"/>
      <c r="G946" s="632"/>
      <c r="H946" s="165"/>
      <c r="I946" s="166"/>
      <c r="J946" s="167"/>
      <c r="K946" s="168"/>
      <c r="L946" s="593"/>
      <c r="M946" s="594"/>
      <c r="N946" s="181" t="s">
        <v>1043</v>
      </c>
      <c r="O946" s="172"/>
      <c r="P946" s="173"/>
      <c r="Q946" s="174"/>
      <c r="R946" s="174"/>
      <c r="S946" s="174"/>
      <c r="T946" s="174"/>
      <c r="U946" s="175"/>
      <c r="V946" s="173"/>
      <c r="W946" s="176"/>
      <c r="X946" s="175"/>
    </row>
    <row r="947" spans="1:24" ht="15" customHeight="1" x14ac:dyDescent="0.15">
      <c r="A947" s="148">
        <v>10</v>
      </c>
      <c r="B947" s="149">
        <v>20</v>
      </c>
      <c r="C947" s="150" t="s">
        <v>1122</v>
      </c>
      <c r="D947" s="150" t="s">
        <v>64</v>
      </c>
      <c r="E947" s="150"/>
      <c r="F947" s="438" t="s">
        <v>1206</v>
      </c>
      <c r="G947" s="633">
        <v>41598</v>
      </c>
      <c r="H947" s="152">
        <v>41635</v>
      </c>
      <c r="I947" s="177"/>
      <c r="J947" s="178" t="s">
        <v>1207</v>
      </c>
      <c r="K947" s="179"/>
      <c r="L947" s="591">
        <v>20000</v>
      </c>
      <c r="M947" s="592">
        <v>10000</v>
      </c>
      <c r="N947" s="156">
        <v>-10000</v>
      </c>
      <c r="O947" s="157"/>
      <c r="P947" s="158">
        <v>10000</v>
      </c>
      <c r="Q947" s="159"/>
      <c r="R947" s="159">
        <v>153</v>
      </c>
      <c r="S947" s="159">
        <v>129</v>
      </c>
      <c r="T947" s="159">
        <v>30600</v>
      </c>
      <c r="U947" s="160"/>
      <c r="V947" s="158">
        <v>50600</v>
      </c>
      <c r="W947" s="161"/>
      <c r="X947" s="160">
        <v>40600</v>
      </c>
    </row>
    <row r="948" spans="1:24" ht="15" customHeight="1" x14ac:dyDescent="0.15">
      <c r="A948" s="162"/>
      <c r="B948" s="163"/>
      <c r="C948" s="164"/>
      <c r="D948" s="164"/>
      <c r="E948" s="164"/>
      <c r="F948" s="433"/>
      <c r="G948" s="632"/>
      <c r="H948" s="224"/>
      <c r="I948" s="166"/>
      <c r="J948" s="167"/>
      <c r="K948" s="168"/>
      <c r="L948" s="593"/>
      <c r="M948" s="594"/>
      <c r="N948" s="181" t="s">
        <v>1043</v>
      </c>
      <c r="O948" s="172"/>
      <c r="P948" s="173"/>
      <c r="Q948" s="174"/>
      <c r="R948" s="174"/>
      <c r="S948" s="174"/>
      <c r="T948" s="174"/>
      <c r="U948" s="175"/>
      <c r="V948" s="173"/>
      <c r="W948" s="176"/>
      <c r="X948" s="175"/>
    </row>
    <row r="949" spans="1:24" ht="15" customHeight="1" x14ac:dyDescent="0.15">
      <c r="A949" s="148">
        <v>11</v>
      </c>
      <c r="B949" s="149" t="s">
        <v>1208</v>
      </c>
      <c r="C949" s="150" t="s">
        <v>989</v>
      </c>
      <c r="D949" s="150" t="s">
        <v>1112</v>
      </c>
      <c r="E949" s="150"/>
      <c r="F949" s="438" t="s">
        <v>1131</v>
      </c>
      <c r="G949" s="633">
        <v>41611</v>
      </c>
      <c r="H949" s="152">
        <v>41634</v>
      </c>
      <c r="I949" s="177"/>
      <c r="J949" s="227"/>
      <c r="K949" s="222"/>
      <c r="L949" s="591">
        <v>40000</v>
      </c>
      <c r="M949" s="592">
        <v>30000</v>
      </c>
      <c r="N949" s="156">
        <v>-30000</v>
      </c>
      <c r="O949" s="157"/>
      <c r="P949" s="158">
        <v>10000</v>
      </c>
      <c r="Q949" s="159"/>
      <c r="R949" s="159">
        <v>384</v>
      </c>
      <c r="S949" s="159">
        <v>384</v>
      </c>
      <c r="T949" s="159">
        <v>76800</v>
      </c>
      <c r="U949" s="160"/>
      <c r="V949" s="158">
        <v>116800</v>
      </c>
      <c r="W949" s="161"/>
      <c r="X949" s="160">
        <v>86800</v>
      </c>
    </row>
    <row r="950" spans="1:24" ht="15" customHeight="1" x14ac:dyDescent="0.15">
      <c r="A950" s="162"/>
      <c r="B950" s="163"/>
      <c r="C950" s="164"/>
      <c r="D950" s="164"/>
      <c r="E950" s="164"/>
      <c r="F950" s="433"/>
      <c r="G950" s="632"/>
      <c r="H950" s="165"/>
      <c r="I950" s="166"/>
      <c r="J950" s="167"/>
      <c r="K950" s="168"/>
      <c r="L950" s="593"/>
      <c r="M950" s="594"/>
      <c r="N950" s="181" t="s">
        <v>1043</v>
      </c>
      <c r="O950" s="172"/>
      <c r="P950" s="173"/>
      <c r="Q950" s="174"/>
      <c r="R950" s="174"/>
      <c r="S950" s="174"/>
      <c r="T950" s="174"/>
      <c r="U950" s="175"/>
      <c r="V950" s="173"/>
      <c r="W950" s="176"/>
      <c r="X950" s="175"/>
    </row>
    <row r="951" spans="1:24" ht="15" customHeight="1" x14ac:dyDescent="0.15">
      <c r="A951" s="148">
        <v>11</v>
      </c>
      <c r="B951" s="149">
        <v>3</v>
      </c>
      <c r="C951" s="150" t="s">
        <v>1114</v>
      </c>
      <c r="D951" s="150" t="s">
        <v>1115</v>
      </c>
      <c r="E951" s="150"/>
      <c r="F951" s="438" t="s">
        <v>1209</v>
      </c>
      <c r="G951" s="633">
        <v>41611</v>
      </c>
      <c r="H951" s="152">
        <v>41604</v>
      </c>
      <c r="I951" s="177" t="s">
        <v>1148</v>
      </c>
      <c r="J951" s="178" t="s">
        <v>1148</v>
      </c>
      <c r="K951" s="179"/>
      <c r="L951" s="591">
        <v>20000</v>
      </c>
      <c r="M951" s="592">
        <v>10000</v>
      </c>
      <c r="N951" s="156">
        <v>-10000</v>
      </c>
      <c r="O951" s="157"/>
      <c r="P951" s="158">
        <v>10000</v>
      </c>
      <c r="Q951" s="159"/>
      <c r="R951" s="159">
        <v>16</v>
      </c>
      <c r="S951" s="159">
        <v>12</v>
      </c>
      <c r="T951" s="159">
        <v>3200</v>
      </c>
      <c r="U951" s="160"/>
      <c r="V951" s="158">
        <v>23200</v>
      </c>
      <c r="W951" s="161"/>
      <c r="X951" s="160">
        <v>13200</v>
      </c>
    </row>
    <row r="952" spans="1:24" ht="15" customHeight="1" x14ac:dyDescent="0.15">
      <c r="A952" s="162"/>
      <c r="B952" s="163"/>
      <c r="C952" s="164"/>
      <c r="D952" s="164"/>
      <c r="E952" s="164"/>
      <c r="F952" s="433"/>
      <c r="G952" s="632"/>
      <c r="H952" s="165"/>
      <c r="I952" s="166"/>
      <c r="J952" s="167"/>
      <c r="K952" s="168"/>
      <c r="L952" s="593"/>
      <c r="M952" s="594"/>
      <c r="N952" s="181" t="s">
        <v>1043</v>
      </c>
      <c r="O952" s="172"/>
      <c r="P952" s="173"/>
      <c r="Q952" s="174"/>
      <c r="R952" s="174"/>
      <c r="S952" s="174"/>
      <c r="T952" s="174"/>
      <c r="U952" s="175"/>
      <c r="V952" s="173"/>
      <c r="W952" s="176"/>
      <c r="X952" s="175"/>
    </row>
    <row r="953" spans="1:24" ht="15" customHeight="1" x14ac:dyDescent="0.15">
      <c r="A953" s="148">
        <v>11</v>
      </c>
      <c r="B953" s="149" t="s">
        <v>1210</v>
      </c>
      <c r="C953" s="150" t="s">
        <v>1049</v>
      </c>
      <c r="D953" s="150" t="s">
        <v>990</v>
      </c>
      <c r="E953" s="150"/>
      <c r="F953" s="438" t="s">
        <v>1211</v>
      </c>
      <c r="G953" s="633">
        <v>41612</v>
      </c>
      <c r="H953" s="152">
        <v>41729</v>
      </c>
      <c r="I953" s="153" t="s">
        <v>1212</v>
      </c>
      <c r="J953" s="154" t="s">
        <v>1212</v>
      </c>
      <c r="K953" s="155" t="s">
        <v>1142</v>
      </c>
      <c r="L953" s="591">
        <v>60000</v>
      </c>
      <c r="M953" s="592">
        <v>50000</v>
      </c>
      <c r="N953" s="156">
        <v>-50000</v>
      </c>
      <c r="O953" s="157"/>
      <c r="P953" s="158">
        <v>10000</v>
      </c>
      <c r="Q953" s="159"/>
      <c r="R953" s="159">
        <v>20</v>
      </c>
      <c r="S953" s="159">
        <v>20</v>
      </c>
      <c r="T953" s="159">
        <v>4000</v>
      </c>
      <c r="U953" s="160"/>
      <c r="V953" s="158">
        <v>64000</v>
      </c>
      <c r="W953" s="161"/>
      <c r="X953" s="160">
        <v>14000</v>
      </c>
    </row>
    <row r="954" spans="1:24" ht="15" customHeight="1" x14ac:dyDescent="0.15">
      <c r="A954" s="162"/>
      <c r="B954" s="163"/>
      <c r="C954" s="164"/>
      <c r="D954" s="164"/>
      <c r="E954" s="164"/>
      <c r="F954" s="433"/>
      <c r="G954" s="632"/>
      <c r="H954" s="165"/>
      <c r="I954" s="166"/>
      <c r="J954" s="167"/>
      <c r="K954" s="168"/>
      <c r="L954" s="593"/>
      <c r="M954" s="594"/>
      <c r="N954" s="181" t="s">
        <v>1213</v>
      </c>
      <c r="O954" s="172"/>
      <c r="P954" s="173"/>
      <c r="Q954" s="174"/>
      <c r="R954" s="174"/>
      <c r="S954" s="174"/>
      <c r="T954" s="174"/>
      <c r="U954" s="175"/>
      <c r="V954" s="173"/>
      <c r="W954" s="176"/>
      <c r="X954" s="175"/>
    </row>
    <row r="955" spans="1:24" ht="15" customHeight="1" x14ac:dyDescent="0.15">
      <c r="A955" s="148">
        <v>11</v>
      </c>
      <c r="B955" s="149" t="s">
        <v>1214</v>
      </c>
      <c r="C955" s="150" t="s">
        <v>940</v>
      </c>
      <c r="D955" s="150" t="s">
        <v>1018</v>
      </c>
      <c r="E955" s="150"/>
      <c r="F955" s="438" t="s">
        <v>1215</v>
      </c>
      <c r="G955" s="633">
        <v>41632</v>
      </c>
      <c r="H955" s="152">
        <v>41632</v>
      </c>
      <c r="I955" s="177"/>
      <c r="J955" s="178" t="s">
        <v>1148</v>
      </c>
      <c r="K955" s="179"/>
      <c r="L955" s="591">
        <v>60000</v>
      </c>
      <c r="M955" s="592">
        <v>50000</v>
      </c>
      <c r="N955" s="156">
        <v>-50000</v>
      </c>
      <c r="O955" s="157"/>
      <c r="P955" s="158">
        <v>10000</v>
      </c>
      <c r="Q955" s="159"/>
      <c r="R955" s="159">
        <v>192</v>
      </c>
      <c r="S955" s="159">
        <v>148</v>
      </c>
      <c r="T955" s="159">
        <v>38400</v>
      </c>
      <c r="U955" s="160"/>
      <c r="V955" s="158">
        <v>98400</v>
      </c>
      <c r="W955" s="161"/>
      <c r="X955" s="160">
        <v>48400</v>
      </c>
    </row>
    <row r="956" spans="1:24" ht="15" customHeight="1" x14ac:dyDescent="0.15">
      <c r="A956" s="192"/>
      <c r="B956" s="212"/>
      <c r="C956" s="213"/>
      <c r="D956" s="213"/>
      <c r="E956" s="213"/>
      <c r="F956" s="439" t="s">
        <v>1120</v>
      </c>
      <c r="G956" s="634"/>
      <c r="H956" s="185"/>
      <c r="I956" s="221"/>
      <c r="J956" s="227"/>
      <c r="K956" s="222"/>
      <c r="L956" s="597"/>
      <c r="M956" s="598"/>
      <c r="N956" s="183" t="s">
        <v>1190</v>
      </c>
      <c r="O956" s="191"/>
      <c r="P956" s="196"/>
      <c r="Q956" s="194"/>
      <c r="R956" s="194"/>
      <c r="S956" s="194"/>
      <c r="T956" s="194"/>
      <c r="U956" s="195"/>
      <c r="V956" s="196"/>
      <c r="W956" s="197"/>
      <c r="X956" s="195"/>
    </row>
    <row r="957" spans="1:24" ht="15" customHeight="1" x14ac:dyDescent="0.15">
      <c r="A957" s="192"/>
      <c r="B957" s="212"/>
      <c r="C957" s="213"/>
      <c r="D957" s="213"/>
      <c r="E957" s="213"/>
      <c r="F957" s="439" t="s">
        <v>1121</v>
      </c>
      <c r="G957" s="634"/>
      <c r="H957" s="185"/>
      <c r="I957" s="221"/>
      <c r="J957" s="167"/>
      <c r="K957" s="222"/>
      <c r="L957" s="597"/>
      <c r="M957" s="598"/>
      <c r="N957" s="183"/>
      <c r="O957" s="191"/>
      <c r="P957" s="196"/>
      <c r="Q957" s="194"/>
      <c r="R957" s="194"/>
      <c r="S957" s="194"/>
      <c r="T957" s="194"/>
      <c r="U957" s="195"/>
      <c r="V957" s="196"/>
      <c r="W957" s="197"/>
      <c r="X957" s="195"/>
    </row>
    <row r="958" spans="1:24" ht="15" customHeight="1" x14ac:dyDescent="0.15">
      <c r="A958" s="148">
        <v>12</v>
      </c>
      <c r="B958" s="149">
        <v>15</v>
      </c>
      <c r="C958" s="150" t="s">
        <v>931</v>
      </c>
      <c r="D958" s="150"/>
      <c r="E958" s="150"/>
      <c r="F958" s="438" t="s">
        <v>1216</v>
      </c>
      <c r="G958" s="633">
        <v>41639</v>
      </c>
      <c r="H958" s="152">
        <v>41726</v>
      </c>
      <c r="I958" s="153" t="s">
        <v>1212</v>
      </c>
      <c r="J958" s="154" t="s">
        <v>1212</v>
      </c>
      <c r="K958" s="155" t="s">
        <v>1142</v>
      </c>
      <c r="L958" s="591">
        <v>20000</v>
      </c>
      <c r="M958" s="592">
        <v>10000</v>
      </c>
      <c r="N958" s="156">
        <v>-10000</v>
      </c>
      <c r="O958" s="157"/>
      <c r="P958" s="158">
        <v>10000</v>
      </c>
      <c r="Q958" s="159"/>
      <c r="R958" s="159">
        <v>16</v>
      </c>
      <c r="S958" s="159">
        <v>16</v>
      </c>
      <c r="T958" s="159">
        <v>3200</v>
      </c>
      <c r="U958" s="160"/>
      <c r="V958" s="158">
        <v>23200</v>
      </c>
      <c r="W958" s="161"/>
      <c r="X958" s="160">
        <v>13200</v>
      </c>
    </row>
    <row r="959" spans="1:24" ht="15" customHeight="1" x14ac:dyDescent="0.15">
      <c r="A959" s="162"/>
      <c r="B959" s="163"/>
      <c r="C959" s="164"/>
      <c r="D959" s="164"/>
      <c r="E959" s="164"/>
      <c r="F959" s="433"/>
      <c r="G959" s="632"/>
      <c r="H959" s="165"/>
      <c r="I959" s="166"/>
      <c r="J959" s="167"/>
      <c r="K959" s="168"/>
      <c r="L959" s="593"/>
      <c r="M959" s="594"/>
      <c r="N959" s="181" t="s">
        <v>1043</v>
      </c>
      <c r="O959" s="172"/>
      <c r="P959" s="173"/>
      <c r="Q959" s="174"/>
      <c r="R959" s="174"/>
      <c r="S959" s="174"/>
      <c r="T959" s="174"/>
      <c r="U959" s="175"/>
      <c r="V959" s="173"/>
      <c r="W959" s="176"/>
      <c r="X959" s="175"/>
    </row>
    <row r="960" spans="1:24" ht="15" customHeight="1" x14ac:dyDescent="0.15">
      <c r="A960" s="148"/>
      <c r="B960" s="149"/>
      <c r="C960" s="150"/>
      <c r="D960" s="150"/>
      <c r="E960" s="150"/>
      <c r="F960" s="449" t="s">
        <v>1217</v>
      </c>
      <c r="G960" s="633"/>
      <c r="H960" s="152"/>
      <c r="I960" s="221"/>
      <c r="J960" s="227"/>
      <c r="K960" s="179" t="s">
        <v>1143</v>
      </c>
      <c r="L960" s="591"/>
      <c r="M960" s="592"/>
      <c r="N960" s="156"/>
      <c r="O960" s="157"/>
      <c r="P960" s="158"/>
      <c r="Q960" s="159"/>
      <c r="R960" s="159"/>
      <c r="S960" s="159">
        <v>37</v>
      </c>
      <c r="T960" s="159"/>
      <c r="U960" s="160"/>
      <c r="V960" s="158"/>
      <c r="W960" s="161"/>
      <c r="X960" s="160"/>
    </row>
    <row r="961" spans="1:24" ht="15" customHeight="1" x14ac:dyDescent="0.15">
      <c r="A961" s="162"/>
      <c r="B961" s="163"/>
      <c r="C961" s="164"/>
      <c r="D961" s="164"/>
      <c r="E961" s="164"/>
      <c r="F961" s="450">
        <v>10000</v>
      </c>
      <c r="G961" s="632"/>
      <c r="H961" s="165"/>
      <c r="I961" s="166"/>
      <c r="J961" s="167"/>
      <c r="K961" s="168"/>
      <c r="L961" s="593"/>
      <c r="M961" s="594"/>
      <c r="N961" s="171"/>
      <c r="O961" s="172"/>
      <c r="P961" s="173"/>
      <c r="Q961" s="174"/>
      <c r="R961" s="174"/>
      <c r="S961" s="174"/>
      <c r="T961" s="174"/>
      <c r="U961" s="175"/>
      <c r="V961" s="173"/>
      <c r="W961" s="176"/>
      <c r="X961" s="175"/>
    </row>
    <row r="962" spans="1:24" ht="15" customHeight="1" x14ac:dyDescent="0.15">
      <c r="A962" s="148"/>
      <c r="B962" s="149"/>
      <c r="C962" s="150"/>
      <c r="D962" s="150"/>
      <c r="E962" s="150"/>
      <c r="F962" s="449" t="s">
        <v>1218</v>
      </c>
      <c r="G962" s="633"/>
      <c r="H962" s="219"/>
      <c r="I962" s="177"/>
      <c r="J962" s="227"/>
      <c r="K962" s="179" t="s">
        <v>1143</v>
      </c>
      <c r="L962" s="591"/>
      <c r="M962" s="592"/>
      <c r="N962" s="156"/>
      <c r="O962" s="157"/>
      <c r="P962" s="158"/>
      <c r="Q962" s="159"/>
      <c r="R962" s="159"/>
      <c r="S962" s="159">
        <v>144</v>
      </c>
      <c r="T962" s="159"/>
      <c r="U962" s="160"/>
      <c r="V962" s="158"/>
      <c r="W962" s="161"/>
      <c r="X962" s="160"/>
    </row>
    <row r="963" spans="1:24" ht="15" customHeight="1" x14ac:dyDescent="0.15">
      <c r="A963" s="162"/>
      <c r="B963" s="163"/>
      <c r="C963" s="164"/>
      <c r="D963" s="164"/>
      <c r="E963" s="164"/>
      <c r="F963" s="450">
        <v>10000</v>
      </c>
      <c r="G963" s="632"/>
      <c r="H963" s="165"/>
      <c r="I963" s="166"/>
      <c r="J963" s="167"/>
      <c r="K963" s="168"/>
      <c r="L963" s="593"/>
      <c r="M963" s="594"/>
      <c r="N963" s="181"/>
      <c r="O963" s="172"/>
      <c r="P963" s="173"/>
      <c r="Q963" s="174"/>
      <c r="R963" s="174"/>
      <c r="S963" s="174"/>
      <c r="T963" s="174"/>
      <c r="U963" s="175"/>
      <c r="V963" s="173"/>
      <c r="W963" s="176"/>
      <c r="X963" s="175"/>
    </row>
    <row r="964" spans="1:24" ht="15" customHeight="1" x14ac:dyDescent="0.15">
      <c r="A964" s="148"/>
      <c r="B964" s="149"/>
      <c r="C964" s="150"/>
      <c r="D964" s="150"/>
      <c r="E964" s="150"/>
      <c r="F964" s="449" t="s">
        <v>1219</v>
      </c>
      <c r="G964" s="633"/>
      <c r="H964" s="152"/>
      <c r="I964" s="177"/>
      <c r="J964" s="178"/>
      <c r="K964" s="179" t="s">
        <v>1143</v>
      </c>
      <c r="L964" s="591"/>
      <c r="M964" s="592"/>
      <c r="N964" s="156"/>
      <c r="O964" s="157"/>
      <c r="P964" s="158"/>
      <c r="Q964" s="159"/>
      <c r="R964" s="159"/>
      <c r="S964" s="159"/>
      <c r="T964" s="159"/>
      <c r="U964" s="160"/>
      <c r="V964" s="158"/>
      <c r="W964" s="161"/>
      <c r="X964" s="160"/>
    </row>
    <row r="965" spans="1:24" ht="15" customHeight="1" x14ac:dyDescent="0.15">
      <c r="A965" s="162"/>
      <c r="B965" s="163"/>
      <c r="C965" s="164"/>
      <c r="D965" s="164"/>
      <c r="E965" s="164"/>
      <c r="F965" s="450">
        <v>10000</v>
      </c>
      <c r="G965" s="632"/>
      <c r="H965" s="224"/>
      <c r="I965" s="166"/>
      <c r="J965" s="167"/>
      <c r="K965" s="168"/>
      <c r="L965" s="593"/>
      <c r="M965" s="594"/>
      <c r="N965" s="181"/>
      <c r="O965" s="172"/>
      <c r="P965" s="173"/>
      <c r="Q965" s="174"/>
      <c r="R965" s="174"/>
      <c r="S965" s="174"/>
      <c r="T965" s="174"/>
      <c r="U965" s="175"/>
      <c r="V965" s="173"/>
      <c r="W965" s="176"/>
      <c r="X965" s="175"/>
    </row>
    <row r="966" spans="1:24" ht="15" customHeight="1" x14ac:dyDescent="0.15">
      <c r="A966" s="192"/>
      <c r="B966" s="212"/>
      <c r="C966" s="213"/>
      <c r="D966" s="213"/>
      <c r="E966" s="213"/>
      <c r="F966" s="449" t="s">
        <v>1220</v>
      </c>
      <c r="G966" s="634"/>
      <c r="H966" s="211"/>
      <c r="I966" s="221"/>
      <c r="J966" s="227"/>
      <c r="K966" s="179" t="s">
        <v>1143</v>
      </c>
      <c r="L966" s="597"/>
      <c r="M966" s="598"/>
      <c r="N966" s="183"/>
      <c r="O966" s="191"/>
      <c r="P966" s="196"/>
      <c r="Q966" s="194"/>
      <c r="R966" s="194"/>
      <c r="S966" s="194">
        <v>54</v>
      </c>
      <c r="T966" s="194"/>
      <c r="U966" s="195"/>
      <c r="V966" s="196"/>
      <c r="W966" s="197"/>
      <c r="X966" s="195"/>
    </row>
    <row r="967" spans="1:24" ht="15" customHeight="1" x14ac:dyDescent="0.15">
      <c r="A967" s="192"/>
      <c r="B967" s="212"/>
      <c r="C967" s="213"/>
      <c r="D967" s="213"/>
      <c r="E967" s="213"/>
      <c r="F967" s="450">
        <v>10000</v>
      </c>
      <c r="G967" s="634"/>
      <c r="H967" s="211"/>
      <c r="I967" s="221"/>
      <c r="J967" s="167"/>
      <c r="K967" s="222"/>
      <c r="L967" s="597"/>
      <c r="M967" s="598"/>
      <c r="N967" s="183"/>
      <c r="O967" s="191"/>
      <c r="P967" s="196"/>
      <c r="Q967" s="194"/>
      <c r="R967" s="194"/>
      <c r="S967" s="194"/>
      <c r="T967" s="194"/>
      <c r="U967" s="195"/>
      <c r="V967" s="196"/>
      <c r="W967" s="197"/>
      <c r="X967" s="195"/>
    </row>
    <row r="968" spans="1:24" ht="15" customHeight="1" x14ac:dyDescent="0.15">
      <c r="A968" s="148"/>
      <c r="B968" s="149"/>
      <c r="C968" s="150"/>
      <c r="D968" s="150" t="s">
        <v>99</v>
      </c>
      <c r="E968" s="150"/>
      <c r="F968" s="438" t="s">
        <v>1132</v>
      </c>
      <c r="G968" s="633"/>
      <c r="H968" s="152">
        <v>41536</v>
      </c>
      <c r="I968" s="177" t="s">
        <v>1148</v>
      </c>
      <c r="J968" s="227"/>
      <c r="K968" s="219" t="s">
        <v>1221</v>
      </c>
      <c r="L968" s="591">
        <v>10000</v>
      </c>
      <c r="M968" s="592">
        <v>10000</v>
      </c>
      <c r="N968" s="156">
        <v>-19000</v>
      </c>
      <c r="O968" s="157"/>
      <c r="P968" s="158"/>
      <c r="Q968" s="159"/>
      <c r="R968" s="159">
        <v>12</v>
      </c>
      <c r="S968" s="159"/>
      <c r="T968" s="159">
        <v>2400</v>
      </c>
      <c r="U968" s="160"/>
      <c r="V968" s="158">
        <v>21400</v>
      </c>
      <c r="W968" s="161"/>
      <c r="X968" s="160">
        <v>2400</v>
      </c>
    </row>
    <row r="969" spans="1:24" ht="15" customHeight="1" x14ac:dyDescent="0.15">
      <c r="A969" s="162"/>
      <c r="B969" s="163"/>
      <c r="C969" s="164"/>
      <c r="D969" s="164"/>
      <c r="E969" s="164"/>
      <c r="F969" s="433"/>
      <c r="G969" s="632"/>
      <c r="H969" s="165"/>
      <c r="I969" s="166"/>
      <c r="J969" s="167"/>
      <c r="K969" s="224" t="s">
        <v>1222</v>
      </c>
      <c r="L969" s="593">
        <v>9000</v>
      </c>
      <c r="M969" s="594">
        <v>9000</v>
      </c>
      <c r="N969" s="181" t="s">
        <v>1169</v>
      </c>
      <c r="O969" s="172"/>
      <c r="P969" s="173"/>
      <c r="Q969" s="174"/>
      <c r="R969" s="174"/>
      <c r="S969" s="174"/>
      <c r="T969" s="174"/>
      <c r="U969" s="175"/>
      <c r="V969" s="173"/>
      <c r="W969" s="176"/>
      <c r="X969" s="175"/>
    </row>
    <row r="970" spans="1:24" ht="15" customHeight="1" x14ac:dyDescent="0.15">
      <c r="A970" s="148"/>
      <c r="B970" s="149"/>
      <c r="C970" s="150"/>
      <c r="D970" s="150" t="s">
        <v>990</v>
      </c>
      <c r="E970" s="150"/>
      <c r="F970" s="438" t="s">
        <v>1223</v>
      </c>
      <c r="G970" s="633"/>
      <c r="H970" s="152">
        <v>41536</v>
      </c>
      <c r="I970" s="177" t="s">
        <v>1148</v>
      </c>
      <c r="J970" s="178" t="s">
        <v>1148</v>
      </c>
      <c r="K970" s="179" t="s">
        <v>1135</v>
      </c>
      <c r="L970" s="591">
        <v>30000</v>
      </c>
      <c r="M970" s="592">
        <v>30000</v>
      </c>
      <c r="N970" s="183">
        <v>-30000</v>
      </c>
      <c r="O970" s="157"/>
      <c r="P970" s="158"/>
      <c r="Q970" s="159"/>
      <c r="R970" s="159"/>
      <c r="S970" s="159"/>
      <c r="T970" s="159"/>
      <c r="U970" s="160"/>
      <c r="V970" s="158">
        <v>30000</v>
      </c>
      <c r="W970" s="161"/>
      <c r="X970" s="160">
        <v>0</v>
      </c>
    </row>
    <row r="971" spans="1:24" ht="15" customHeight="1" x14ac:dyDescent="0.15">
      <c r="A971" s="162"/>
      <c r="B971" s="163"/>
      <c r="C971" s="164"/>
      <c r="D971" s="164"/>
      <c r="E971" s="164"/>
      <c r="F971" s="433">
        <v>30000</v>
      </c>
      <c r="G971" s="632"/>
      <c r="H971" s="165"/>
      <c r="I971" s="166"/>
      <c r="J971" s="167"/>
      <c r="K971" s="168" t="s">
        <v>1136</v>
      </c>
      <c r="L971" s="593"/>
      <c r="M971" s="594"/>
      <c r="N971" s="181" t="s">
        <v>1153</v>
      </c>
      <c r="O971" s="172"/>
      <c r="P971" s="228"/>
      <c r="Q971" s="170"/>
      <c r="R971" s="174"/>
      <c r="S971" s="174"/>
      <c r="T971" s="174"/>
      <c r="U971" s="175"/>
      <c r="V971" s="173"/>
      <c r="W971" s="176"/>
      <c r="X971" s="175"/>
    </row>
    <row r="972" spans="1:24" ht="15" customHeight="1" x14ac:dyDescent="0.15">
      <c r="A972" s="148"/>
      <c r="B972" s="149"/>
      <c r="C972" s="150"/>
      <c r="D972" s="150"/>
      <c r="E972" s="150"/>
      <c r="F972" s="438" t="s">
        <v>1137</v>
      </c>
      <c r="G972" s="640" t="s">
        <v>1224</v>
      </c>
      <c r="H972" s="229">
        <v>41618</v>
      </c>
      <c r="I972" s="177" t="s">
        <v>1148</v>
      </c>
      <c r="J972" s="178" t="s">
        <v>1148</v>
      </c>
      <c r="K972" s="179" t="s">
        <v>1135</v>
      </c>
      <c r="L972" s="591">
        <v>10000</v>
      </c>
      <c r="M972" s="592">
        <v>10000</v>
      </c>
      <c r="N972" s="156">
        <v>-10000</v>
      </c>
      <c r="O972" s="157"/>
      <c r="P972" s="158"/>
      <c r="Q972" s="159"/>
      <c r="R972" s="159"/>
      <c r="S972" s="159"/>
      <c r="T972" s="159"/>
      <c r="U972" s="160"/>
      <c r="V972" s="158">
        <v>10000</v>
      </c>
      <c r="W972" s="161"/>
      <c r="X972" s="160">
        <v>0</v>
      </c>
    </row>
    <row r="973" spans="1:24" ht="15" customHeight="1" thickBot="1" x14ac:dyDescent="0.2">
      <c r="A973" s="230"/>
      <c r="B973" s="231"/>
      <c r="C973" s="232"/>
      <c r="D973" s="232"/>
      <c r="E973" s="232"/>
      <c r="F973" s="440">
        <v>10000</v>
      </c>
      <c r="G973" s="637"/>
      <c r="H973" s="233"/>
      <c r="I973" s="234"/>
      <c r="J973" s="235"/>
      <c r="K973" s="236" t="s">
        <v>1136</v>
      </c>
      <c r="L973" s="601"/>
      <c r="M973" s="602"/>
      <c r="N973" s="237" t="s">
        <v>1043</v>
      </c>
      <c r="O973" s="238"/>
      <c r="P973" s="239"/>
      <c r="Q973" s="240"/>
      <c r="R973" s="240"/>
      <c r="S973" s="240"/>
      <c r="T973" s="240"/>
      <c r="U973" s="241"/>
      <c r="V973" s="239"/>
      <c r="W973" s="242"/>
      <c r="X973" s="241"/>
    </row>
    <row r="974" spans="1:24" ht="15" customHeight="1" thickTop="1" x14ac:dyDescent="0.15">
      <c r="A974" s="1459" t="s">
        <v>1225</v>
      </c>
      <c r="B974" s="1460"/>
      <c r="C974" s="271"/>
      <c r="D974" s="272"/>
      <c r="E974" s="812"/>
      <c r="F974" s="1469" t="s">
        <v>901</v>
      </c>
      <c r="G974" s="1428" t="s">
        <v>902</v>
      </c>
      <c r="H974" s="1431" t="s">
        <v>903</v>
      </c>
      <c r="I974" s="137"/>
      <c r="J974" s="138"/>
      <c r="K974" s="1417" t="s">
        <v>904</v>
      </c>
      <c r="L974" s="1467" t="s">
        <v>905</v>
      </c>
      <c r="M974" s="606" t="s">
        <v>1226</v>
      </c>
      <c r="N974" s="273">
        <f>M976+N976+N1056</f>
        <v>0</v>
      </c>
      <c r="O974" s="1468" t="s">
        <v>907</v>
      </c>
      <c r="P974" s="1447" t="s">
        <v>908</v>
      </c>
      <c r="Q974" s="1449" t="s">
        <v>909</v>
      </c>
      <c r="R974" s="1452" t="s">
        <v>910</v>
      </c>
      <c r="S974" s="190" t="s">
        <v>910</v>
      </c>
      <c r="T974" s="1452" t="s">
        <v>911</v>
      </c>
      <c r="U974" s="1453" t="s">
        <v>912</v>
      </c>
      <c r="V974" s="1454" t="s">
        <v>913</v>
      </c>
      <c r="W974" s="1438" t="s">
        <v>914</v>
      </c>
      <c r="X974" s="1440" t="s">
        <v>915</v>
      </c>
    </row>
    <row r="975" spans="1:24" ht="15" customHeight="1" x14ac:dyDescent="0.15">
      <c r="A975" s="1384" t="s">
        <v>916</v>
      </c>
      <c r="B975" s="1422" t="s">
        <v>917</v>
      </c>
      <c r="C975" s="213"/>
      <c r="D975" s="213"/>
      <c r="E975" s="213"/>
      <c r="F975" s="1425"/>
      <c r="G975" s="1428"/>
      <c r="H975" s="1431"/>
      <c r="I975" s="137" t="s">
        <v>918</v>
      </c>
      <c r="J975" s="138" t="s">
        <v>919</v>
      </c>
      <c r="K975" s="1417"/>
      <c r="L975" s="1413"/>
      <c r="M975" s="607" t="s">
        <v>920</v>
      </c>
      <c r="N975" s="143" t="s">
        <v>921</v>
      </c>
      <c r="O975" s="1411"/>
      <c r="P975" s="1371"/>
      <c r="Q975" s="1373"/>
      <c r="R975" s="1375"/>
      <c r="S975" s="140" t="s">
        <v>922</v>
      </c>
      <c r="T975" s="1375"/>
      <c r="U975" s="1377"/>
      <c r="V975" s="1379"/>
      <c r="W975" s="1381"/>
      <c r="X975" s="1383"/>
    </row>
    <row r="976" spans="1:24" ht="15" customHeight="1" thickBot="1" x14ac:dyDescent="0.2">
      <c r="A976" s="1385"/>
      <c r="B976" s="1423"/>
      <c r="C976" s="200"/>
      <c r="D976" s="200"/>
      <c r="E976" s="200"/>
      <c r="F976" s="1426"/>
      <c r="G976" s="1429"/>
      <c r="H976" s="1432"/>
      <c r="I976" s="144" t="s">
        <v>923</v>
      </c>
      <c r="J976" s="145" t="s">
        <v>924</v>
      </c>
      <c r="K976" s="1418"/>
      <c r="L976" s="590">
        <f t="shared" ref="L976:X976" si="13">SUM(L977:L1055)</f>
        <v>1140000</v>
      </c>
      <c r="M976" s="590">
        <f>SUM(M977:M1055)</f>
        <v>830000</v>
      </c>
      <c r="N976" s="274">
        <f t="shared" si="13"/>
        <v>-830000</v>
      </c>
      <c r="O976" s="147">
        <f>SUM(O977:O1055)</f>
        <v>0</v>
      </c>
      <c r="P976" s="146">
        <f t="shared" si="13"/>
        <v>320000</v>
      </c>
      <c r="Q976" s="146">
        <f t="shared" si="13"/>
        <v>0</v>
      </c>
      <c r="R976" s="146">
        <f t="shared" si="13"/>
        <v>3776</v>
      </c>
      <c r="S976" s="146">
        <f t="shared" si="13"/>
        <v>3481</v>
      </c>
      <c r="T976" s="146">
        <f t="shared" si="13"/>
        <v>755200</v>
      </c>
      <c r="U976" s="147">
        <f t="shared" si="13"/>
        <v>0</v>
      </c>
      <c r="V976" s="146">
        <f t="shared" si="13"/>
        <v>1825200</v>
      </c>
      <c r="W976" s="146">
        <f t="shared" si="13"/>
        <v>0</v>
      </c>
      <c r="X976" s="147">
        <f t="shared" si="13"/>
        <v>1035200</v>
      </c>
    </row>
    <row r="977" spans="1:24" ht="15" customHeight="1" x14ac:dyDescent="0.15">
      <c r="A977" s="192">
        <v>1</v>
      </c>
      <c r="B977" s="212" t="s">
        <v>1227</v>
      </c>
      <c r="C977" s="213"/>
      <c r="D977" s="213"/>
      <c r="E977" s="213"/>
      <c r="F977" s="439" t="s">
        <v>1228</v>
      </c>
      <c r="G977" s="634">
        <v>40968</v>
      </c>
      <c r="H977" s="211">
        <v>40994</v>
      </c>
      <c r="I977" s="177" t="s">
        <v>1229</v>
      </c>
      <c r="J977" s="227" t="s">
        <v>1230</v>
      </c>
      <c r="K977" s="222"/>
      <c r="L977" s="597">
        <v>60000</v>
      </c>
      <c r="M977" s="598">
        <v>50000</v>
      </c>
      <c r="N977" s="183">
        <v>-50000</v>
      </c>
      <c r="O977" s="191"/>
      <c r="P977" s="196">
        <v>10000</v>
      </c>
      <c r="Q977" s="194"/>
      <c r="R977" s="194">
        <v>32</v>
      </c>
      <c r="S977" s="190" t="s">
        <v>1231</v>
      </c>
      <c r="T977" s="194">
        <v>6400</v>
      </c>
      <c r="U977" s="195"/>
      <c r="V977" s="196">
        <v>66400</v>
      </c>
      <c r="W977" s="197"/>
      <c r="X977" s="195">
        <v>16400</v>
      </c>
    </row>
    <row r="978" spans="1:24" ht="15" customHeight="1" x14ac:dyDescent="0.15">
      <c r="A978" s="162"/>
      <c r="B978" s="163"/>
      <c r="C978" s="164"/>
      <c r="D978" s="164"/>
      <c r="E978" s="164"/>
      <c r="F978" s="433"/>
      <c r="G978" s="632"/>
      <c r="H978" s="165"/>
      <c r="I978" s="166"/>
      <c r="J978" s="167"/>
      <c r="K978" s="168"/>
      <c r="L978" s="593"/>
      <c r="M978" s="594"/>
      <c r="N978" s="171" t="s">
        <v>1232</v>
      </c>
      <c r="O978" s="172"/>
      <c r="P978" s="173"/>
      <c r="Q978" s="174"/>
      <c r="R978" s="174"/>
      <c r="S978" s="174"/>
      <c r="T978" s="174"/>
      <c r="U978" s="175"/>
      <c r="V978" s="173"/>
      <c r="W978" s="176"/>
      <c r="X978" s="175"/>
    </row>
    <row r="979" spans="1:24" ht="15" customHeight="1" x14ac:dyDescent="0.15">
      <c r="A979" s="148">
        <v>2</v>
      </c>
      <c r="B979" s="149">
        <v>5</v>
      </c>
      <c r="C979" s="150"/>
      <c r="D979" s="150"/>
      <c r="E979" s="150"/>
      <c r="F979" s="438" t="s">
        <v>1233</v>
      </c>
      <c r="G979" s="633">
        <v>40973</v>
      </c>
      <c r="H979" s="152">
        <v>40984</v>
      </c>
      <c r="I979" s="177" t="s">
        <v>1234</v>
      </c>
      <c r="J979" s="227" t="s">
        <v>1230</v>
      </c>
      <c r="K979" s="179"/>
      <c r="L979" s="591">
        <v>20000</v>
      </c>
      <c r="M979" s="592">
        <v>10000</v>
      </c>
      <c r="N979" s="156">
        <v>-10000</v>
      </c>
      <c r="O979" s="157"/>
      <c r="P979" s="158">
        <v>10000</v>
      </c>
      <c r="Q979" s="159"/>
      <c r="R979" s="159">
        <v>56</v>
      </c>
      <c r="S979" s="159">
        <v>52</v>
      </c>
      <c r="T979" s="159">
        <v>11200</v>
      </c>
      <c r="U979" s="160"/>
      <c r="V979" s="158">
        <v>31200</v>
      </c>
      <c r="W979" s="161"/>
      <c r="X979" s="160">
        <v>21200</v>
      </c>
    </row>
    <row r="980" spans="1:24" ht="15" customHeight="1" x14ac:dyDescent="0.15">
      <c r="A980" s="162"/>
      <c r="B980" s="163"/>
      <c r="C980" s="164"/>
      <c r="D980" s="164"/>
      <c r="E980" s="164"/>
      <c r="F980" s="433"/>
      <c r="G980" s="632"/>
      <c r="H980" s="165"/>
      <c r="I980" s="166"/>
      <c r="J980" s="167"/>
      <c r="K980" s="168"/>
      <c r="L980" s="593"/>
      <c r="M980" s="594"/>
      <c r="N980" s="171" t="s">
        <v>1232</v>
      </c>
      <c r="O980" s="172"/>
      <c r="P980" s="173"/>
      <c r="Q980" s="174"/>
      <c r="R980" s="174"/>
      <c r="S980" s="174"/>
      <c r="T980" s="174"/>
      <c r="U980" s="175"/>
      <c r="V980" s="173"/>
      <c r="W980" s="176"/>
      <c r="X980" s="175"/>
    </row>
    <row r="981" spans="1:24" ht="15" customHeight="1" x14ac:dyDescent="0.15">
      <c r="A981" s="148">
        <v>2</v>
      </c>
      <c r="B981" s="149" t="s">
        <v>1235</v>
      </c>
      <c r="C981" s="150"/>
      <c r="D981" s="150"/>
      <c r="E981" s="150"/>
      <c r="F981" s="438" t="s">
        <v>1236</v>
      </c>
      <c r="G981" s="633">
        <v>40980</v>
      </c>
      <c r="H981" s="152">
        <v>40954</v>
      </c>
      <c r="I981" s="177" t="s">
        <v>1207</v>
      </c>
      <c r="J981" s="178" t="s">
        <v>1207</v>
      </c>
      <c r="K981" s="179"/>
      <c r="L981" s="591">
        <v>40000</v>
      </c>
      <c r="M981" s="592">
        <v>30000</v>
      </c>
      <c r="N981" s="156">
        <v>-30000</v>
      </c>
      <c r="O981" s="157"/>
      <c r="P981" s="158">
        <v>10000</v>
      </c>
      <c r="Q981" s="159"/>
      <c r="R981" s="159">
        <v>48</v>
      </c>
      <c r="S981" s="159">
        <v>48</v>
      </c>
      <c r="T981" s="159">
        <v>9600</v>
      </c>
      <c r="U981" s="160"/>
      <c r="V981" s="158">
        <v>49600</v>
      </c>
      <c r="W981" s="161"/>
      <c r="X981" s="160">
        <v>19600</v>
      </c>
    </row>
    <row r="982" spans="1:24" ht="15" customHeight="1" x14ac:dyDescent="0.15">
      <c r="A982" s="162"/>
      <c r="B982" s="163"/>
      <c r="C982" s="164"/>
      <c r="D982" s="164"/>
      <c r="E982" s="164"/>
      <c r="F982" s="433"/>
      <c r="G982" s="632"/>
      <c r="H982" s="165"/>
      <c r="I982" s="166"/>
      <c r="J982" s="167"/>
      <c r="K982" s="168"/>
      <c r="L982" s="603"/>
      <c r="M982" s="594"/>
      <c r="N982" s="171" t="s">
        <v>1232</v>
      </c>
      <c r="O982" s="172"/>
      <c r="P982" s="173"/>
      <c r="Q982" s="174"/>
      <c r="R982" s="174"/>
      <c r="S982" s="174"/>
      <c r="T982" s="174"/>
      <c r="U982" s="175"/>
      <c r="V982" s="173"/>
      <c r="W982" s="176"/>
      <c r="X982" s="175"/>
    </row>
    <row r="983" spans="1:24" ht="15" customHeight="1" x14ac:dyDescent="0.15">
      <c r="A983" s="148">
        <v>2</v>
      </c>
      <c r="B983" s="149">
        <v>19</v>
      </c>
      <c r="C983" s="150"/>
      <c r="D983" s="150"/>
      <c r="E983" s="150"/>
      <c r="F983" s="438" t="s">
        <v>1237</v>
      </c>
      <c r="G983" s="633">
        <v>40987</v>
      </c>
      <c r="H983" s="152">
        <v>40967</v>
      </c>
      <c r="I983" s="177" t="s">
        <v>1207</v>
      </c>
      <c r="J983" s="227" t="s">
        <v>1230</v>
      </c>
      <c r="K983" s="179"/>
      <c r="L983" s="591">
        <v>20000</v>
      </c>
      <c r="M983" s="592">
        <v>10000</v>
      </c>
      <c r="N983" s="156">
        <v>-10000</v>
      </c>
      <c r="O983" s="157"/>
      <c r="P983" s="158">
        <v>10000</v>
      </c>
      <c r="Q983" s="159"/>
      <c r="R983" s="159">
        <v>218</v>
      </c>
      <c r="S983" s="159">
        <v>201</v>
      </c>
      <c r="T983" s="159">
        <v>43600</v>
      </c>
      <c r="U983" s="160"/>
      <c r="V983" s="158">
        <v>43600</v>
      </c>
      <c r="W983" s="161"/>
      <c r="X983" s="160">
        <v>33600</v>
      </c>
    </row>
    <row r="984" spans="1:24" ht="15" customHeight="1" x14ac:dyDescent="0.15">
      <c r="A984" s="162"/>
      <c r="B984" s="163"/>
      <c r="C984" s="164"/>
      <c r="D984" s="164"/>
      <c r="E984" s="164"/>
      <c r="F984" s="433"/>
      <c r="G984" s="632"/>
      <c r="H984" s="165"/>
      <c r="I984" s="166"/>
      <c r="J984" s="167"/>
      <c r="K984" s="168"/>
      <c r="L984" s="593"/>
      <c r="M984" s="594"/>
      <c r="N984" s="171" t="s">
        <v>1232</v>
      </c>
      <c r="O984" s="172"/>
      <c r="P984" s="173"/>
      <c r="Q984" s="174"/>
      <c r="R984" s="174"/>
      <c r="S984" s="174"/>
      <c r="T984" s="174"/>
      <c r="U984" s="175"/>
      <c r="V984" s="173"/>
      <c r="W984" s="176"/>
      <c r="X984" s="175"/>
    </row>
    <row r="985" spans="1:24" ht="15" customHeight="1" x14ac:dyDescent="0.15">
      <c r="A985" s="148">
        <v>3</v>
      </c>
      <c r="B985" s="149" t="s">
        <v>1238</v>
      </c>
      <c r="C985" s="150"/>
      <c r="D985" s="150"/>
      <c r="E985" s="150"/>
      <c r="F985" s="438" t="s">
        <v>1239</v>
      </c>
      <c r="G985" s="633">
        <v>40999</v>
      </c>
      <c r="H985" s="152">
        <v>40984</v>
      </c>
      <c r="I985" s="177" t="s">
        <v>1207</v>
      </c>
      <c r="J985" s="227" t="s">
        <v>1230</v>
      </c>
      <c r="K985" s="179"/>
      <c r="L985" s="591">
        <v>20000</v>
      </c>
      <c r="M985" s="592">
        <v>10000</v>
      </c>
      <c r="N985" s="156">
        <v>-10000</v>
      </c>
      <c r="O985" s="157"/>
      <c r="P985" s="158">
        <v>10000</v>
      </c>
      <c r="Q985" s="159"/>
      <c r="R985" s="159">
        <v>37</v>
      </c>
      <c r="S985" s="159">
        <v>35</v>
      </c>
      <c r="T985" s="159">
        <v>7400</v>
      </c>
      <c r="U985" s="160"/>
      <c r="V985" s="158">
        <v>27400</v>
      </c>
      <c r="W985" s="161"/>
      <c r="X985" s="160">
        <v>17400</v>
      </c>
    </row>
    <row r="986" spans="1:24" ht="15" customHeight="1" x14ac:dyDescent="0.15">
      <c r="A986" s="162"/>
      <c r="B986" s="163"/>
      <c r="C986" s="164"/>
      <c r="D986" s="164"/>
      <c r="E986" s="164"/>
      <c r="F986" s="433"/>
      <c r="G986" s="632"/>
      <c r="H986" s="165"/>
      <c r="I986" s="166"/>
      <c r="J986" s="167"/>
      <c r="K986" s="168"/>
      <c r="L986" s="593"/>
      <c r="M986" s="594"/>
      <c r="N986" s="171" t="s">
        <v>1232</v>
      </c>
      <c r="O986" s="172"/>
      <c r="P986" s="173"/>
      <c r="Q986" s="174"/>
      <c r="R986" s="174"/>
      <c r="S986" s="174"/>
      <c r="T986" s="174"/>
      <c r="U986" s="175"/>
      <c r="V986" s="173"/>
      <c r="W986" s="176"/>
      <c r="X986" s="175"/>
    </row>
    <row r="987" spans="1:24" ht="15" customHeight="1" x14ac:dyDescent="0.15">
      <c r="A987" s="148">
        <v>3</v>
      </c>
      <c r="B987" s="149">
        <v>18</v>
      </c>
      <c r="C987" s="150"/>
      <c r="D987" s="150"/>
      <c r="E987" s="150"/>
      <c r="F987" s="438" t="s">
        <v>1240</v>
      </c>
      <c r="G987" s="633">
        <v>40999</v>
      </c>
      <c r="H987" s="152">
        <v>40984</v>
      </c>
      <c r="I987" s="177" t="s">
        <v>1234</v>
      </c>
      <c r="J987" s="227" t="s">
        <v>1230</v>
      </c>
      <c r="K987" s="179"/>
      <c r="L987" s="591">
        <v>60000</v>
      </c>
      <c r="M987" s="592">
        <v>50000</v>
      </c>
      <c r="N987" s="156">
        <v>-50000</v>
      </c>
      <c r="O987" s="157"/>
      <c r="P987" s="184">
        <v>10000</v>
      </c>
      <c r="Q987" s="136"/>
      <c r="R987" s="159">
        <v>128</v>
      </c>
      <c r="S987" s="159">
        <v>128</v>
      </c>
      <c r="T987" s="159">
        <v>25600</v>
      </c>
      <c r="U987" s="160"/>
      <c r="V987" s="158">
        <v>85600</v>
      </c>
      <c r="W987" s="161"/>
      <c r="X987" s="160">
        <v>35600</v>
      </c>
    </row>
    <row r="988" spans="1:24" ht="15" customHeight="1" thickBot="1" x14ac:dyDescent="0.2">
      <c r="A988" s="198"/>
      <c r="B988" s="199"/>
      <c r="C988" s="200"/>
      <c r="D988" s="200"/>
      <c r="E988" s="200"/>
      <c r="F988" s="436" t="s">
        <v>1241</v>
      </c>
      <c r="G988" s="635"/>
      <c r="H988" s="201">
        <v>41092</v>
      </c>
      <c r="I988" s="275" t="s">
        <v>1242</v>
      </c>
      <c r="J988" s="203"/>
      <c r="K988" s="204" t="s">
        <v>1243</v>
      </c>
      <c r="L988" s="599"/>
      <c r="M988" s="608"/>
      <c r="N988" s="205" t="s">
        <v>1244</v>
      </c>
      <c r="O988" s="206"/>
      <c r="P988" s="207"/>
      <c r="Q988" s="208"/>
      <c r="R988" s="208"/>
      <c r="S988" s="208"/>
      <c r="T988" s="208"/>
      <c r="U988" s="209"/>
      <c r="V988" s="207"/>
      <c r="W988" s="210"/>
      <c r="X988" s="209"/>
    </row>
    <row r="989" spans="1:24" ht="15" customHeight="1" x14ac:dyDescent="0.15">
      <c r="A989" s="245">
        <v>3</v>
      </c>
      <c r="B989" s="246">
        <v>25</v>
      </c>
      <c r="C989" s="213"/>
      <c r="D989" s="213"/>
      <c r="E989" s="213"/>
      <c r="F989" s="443" t="s">
        <v>1245</v>
      </c>
      <c r="G989" s="1457" t="s">
        <v>946</v>
      </c>
      <c r="H989" s="1458"/>
      <c r="I989" s="251" t="s">
        <v>1231</v>
      </c>
      <c r="J989" s="248" t="s">
        <v>1231</v>
      </c>
      <c r="K989" s="249"/>
      <c r="L989" s="597">
        <v>0</v>
      </c>
      <c r="M989" s="598"/>
      <c r="N989" s="183"/>
      <c r="O989" s="191"/>
      <c r="P989" s="192"/>
      <c r="Q989" s="193"/>
      <c r="R989" s="194"/>
      <c r="S989" s="190" t="s">
        <v>1231</v>
      </c>
      <c r="T989" s="194"/>
      <c r="U989" s="195"/>
      <c r="V989" s="196"/>
      <c r="W989" s="197"/>
      <c r="X989" s="195"/>
    </row>
    <row r="990" spans="1:24" ht="15" customHeight="1" x14ac:dyDescent="0.15">
      <c r="A990" s="162"/>
      <c r="B990" s="163"/>
      <c r="C990" s="164"/>
      <c r="D990" s="164"/>
      <c r="E990" s="164"/>
      <c r="F990" s="433"/>
      <c r="G990" s="632"/>
      <c r="H990" s="224"/>
      <c r="I990" s="166"/>
      <c r="J990" s="167"/>
      <c r="K990" s="168"/>
      <c r="L990" s="593"/>
      <c r="M990" s="594"/>
      <c r="N990" s="181"/>
      <c r="O990" s="172"/>
      <c r="P990" s="173"/>
      <c r="Q990" s="174"/>
      <c r="R990" s="174"/>
      <c r="S990" s="174"/>
      <c r="T990" s="174"/>
      <c r="U990" s="175"/>
      <c r="V990" s="173"/>
      <c r="W990" s="176"/>
      <c r="X990" s="175"/>
    </row>
    <row r="991" spans="1:24" ht="15" customHeight="1" x14ac:dyDescent="0.15">
      <c r="A991" s="148">
        <v>3</v>
      </c>
      <c r="B991" s="149">
        <v>31</v>
      </c>
      <c r="C991" s="150"/>
      <c r="D991" s="150"/>
      <c r="E991" s="150"/>
      <c r="F991" s="438" t="s">
        <v>1246</v>
      </c>
      <c r="G991" s="634">
        <v>41030</v>
      </c>
      <c r="H991" s="276">
        <v>41291</v>
      </c>
      <c r="I991" s="221"/>
      <c r="J991" s="227" t="s">
        <v>1230</v>
      </c>
      <c r="K991" s="222" t="s">
        <v>1247</v>
      </c>
      <c r="L991" s="591">
        <v>40000</v>
      </c>
      <c r="M991" s="592">
        <v>30000</v>
      </c>
      <c r="N991" s="156">
        <v>-30000</v>
      </c>
      <c r="O991" s="157"/>
      <c r="P991" s="158">
        <v>10000</v>
      </c>
      <c r="Q991" s="159"/>
      <c r="R991" s="159">
        <v>249</v>
      </c>
      <c r="S991" s="159">
        <v>295</v>
      </c>
      <c r="T991" s="159">
        <v>49800</v>
      </c>
      <c r="U991" s="160"/>
      <c r="V991" s="158">
        <v>89800</v>
      </c>
      <c r="W991" s="161"/>
      <c r="X991" s="160">
        <v>59800</v>
      </c>
    </row>
    <row r="992" spans="1:24" ht="15" customHeight="1" x14ac:dyDescent="0.15">
      <c r="A992" s="192">
        <v>4</v>
      </c>
      <c r="B992" s="212">
        <v>1</v>
      </c>
      <c r="C992" s="213"/>
      <c r="D992" s="213"/>
      <c r="E992" s="213"/>
      <c r="F992" s="439" t="s">
        <v>1248</v>
      </c>
      <c r="G992" s="634"/>
      <c r="H992" s="185"/>
      <c r="I992" s="166"/>
      <c r="J992" s="167"/>
      <c r="K992" s="168"/>
      <c r="L992" s="593"/>
      <c r="M992" s="594"/>
      <c r="N992" s="181" t="s">
        <v>1149</v>
      </c>
      <c r="O992" s="172"/>
      <c r="P992" s="196"/>
      <c r="Q992" s="194"/>
      <c r="R992" s="194"/>
      <c r="S992" s="194"/>
      <c r="T992" s="194"/>
      <c r="U992" s="195"/>
      <c r="V992" s="196"/>
      <c r="W992" s="197"/>
      <c r="X992" s="195"/>
    </row>
    <row r="993" spans="1:24" ht="15" customHeight="1" x14ac:dyDescent="0.15">
      <c r="A993" s="262">
        <v>4</v>
      </c>
      <c r="B993" s="263">
        <v>8</v>
      </c>
      <c r="C993" s="150"/>
      <c r="D993" s="150"/>
      <c r="E993" s="150"/>
      <c r="F993" s="445" t="s">
        <v>1249</v>
      </c>
      <c r="G993" s="1457" t="s">
        <v>946</v>
      </c>
      <c r="H993" s="1458"/>
      <c r="I993" s="251" t="s">
        <v>1231</v>
      </c>
      <c r="J993" s="248" t="s">
        <v>1231</v>
      </c>
      <c r="K993" s="249"/>
      <c r="L993" s="597">
        <v>0</v>
      </c>
      <c r="M993" s="592"/>
      <c r="N993" s="183"/>
      <c r="O993" s="157"/>
      <c r="P993" s="158"/>
      <c r="Q993" s="159"/>
      <c r="R993" s="159"/>
      <c r="S993" s="136" t="s">
        <v>1231</v>
      </c>
      <c r="T993" s="159"/>
      <c r="U993" s="160"/>
      <c r="V993" s="158"/>
      <c r="W993" s="161"/>
      <c r="X993" s="160"/>
    </row>
    <row r="994" spans="1:24" ht="15" customHeight="1" x14ac:dyDescent="0.15">
      <c r="A994" s="245"/>
      <c r="B994" s="246"/>
      <c r="C994" s="213"/>
      <c r="D994" s="213"/>
      <c r="E994" s="213"/>
      <c r="F994" s="443" t="s">
        <v>1058</v>
      </c>
      <c r="G994" s="634"/>
      <c r="H994" s="277"/>
      <c r="I994" s="278"/>
      <c r="J994" s="256"/>
      <c r="K994" s="257"/>
      <c r="L994" s="597"/>
      <c r="M994" s="594"/>
      <c r="N994" s="183"/>
      <c r="O994" s="191"/>
      <c r="P994" s="196"/>
      <c r="Q994" s="194"/>
      <c r="R994" s="194"/>
      <c r="S994" s="194"/>
      <c r="T994" s="194"/>
      <c r="U994" s="195"/>
      <c r="V994" s="196"/>
      <c r="W994" s="197"/>
      <c r="X994" s="195"/>
    </row>
    <row r="995" spans="1:24" ht="15" customHeight="1" x14ac:dyDescent="0.15">
      <c r="A995" s="148">
        <v>4</v>
      </c>
      <c r="B995" s="149" t="s">
        <v>1250</v>
      </c>
      <c r="C995" s="150"/>
      <c r="D995" s="150"/>
      <c r="E995" s="150"/>
      <c r="F995" s="438" t="s">
        <v>1251</v>
      </c>
      <c r="G995" s="633">
        <v>41051</v>
      </c>
      <c r="H995" s="219">
        <v>41269</v>
      </c>
      <c r="I995" s="177"/>
      <c r="J995" s="227" t="s">
        <v>1230</v>
      </c>
      <c r="K995" s="222" t="s">
        <v>1252</v>
      </c>
      <c r="L995" s="591">
        <v>20000</v>
      </c>
      <c r="M995" s="592">
        <v>10000</v>
      </c>
      <c r="N995" s="156">
        <v>-10000</v>
      </c>
      <c r="O995" s="157"/>
      <c r="P995" s="158">
        <v>10000</v>
      </c>
      <c r="Q995" s="159"/>
      <c r="R995" s="159">
        <v>144</v>
      </c>
      <c r="S995" s="136" t="s">
        <v>1231</v>
      </c>
      <c r="T995" s="159">
        <v>28800</v>
      </c>
      <c r="U995" s="160"/>
      <c r="V995" s="158">
        <v>48800</v>
      </c>
      <c r="W995" s="161"/>
      <c r="X995" s="160">
        <v>38800</v>
      </c>
    </row>
    <row r="996" spans="1:24" ht="15" customHeight="1" x14ac:dyDescent="0.15">
      <c r="A996" s="162"/>
      <c r="B996" s="163"/>
      <c r="C996" s="164"/>
      <c r="D996" s="164"/>
      <c r="E996" s="164"/>
      <c r="F996" s="433"/>
      <c r="G996" s="632"/>
      <c r="H996" s="165"/>
      <c r="I996" s="166"/>
      <c r="J996" s="167"/>
      <c r="K996" s="168" t="s">
        <v>1247</v>
      </c>
      <c r="L996" s="593"/>
      <c r="M996" s="594"/>
      <c r="N996" s="181" t="s">
        <v>1244</v>
      </c>
      <c r="O996" s="172"/>
      <c r="P996" s="173"/>
      <c r="Q996" s="174"/>
      <c r="R996" s="174"/>
      <c r="S996" s="174"/>
      <c r="T996" s="174"/>
      <c r="U996" s="175"/>
      <c r="V996" s="173"/>
      <c r="W996" s="176"/>
      <c r="X996" s="175"/>
    </row>
    <row r="997" spans="1:24" ht="15" customHeight="1" x14ac:dyDescent="0.15">
      <c r="A997" s="148">
        <v>5</v>
      </c>
      <c r="B997" s="149" t="s">
        <v>1253</v>
      </c>
      <c r="C997" s="150"/>
      <c r="D997" s="150"/>
      <c r="E997" s="150"/>
      <c r="F997" s="438" t="s">
        <v>1254</v>
      </c>
      <c r="G997" s="633">
        <v>41080</v>
      </c>
      <c r="H997" s="152">
        <v>41344</v>
      </c>
      <c r="I997" s="177"/>
      <c r="J997" s="227" t="s">
        <v>1230</v>
      </c>
      <c r="K997" s="222" t="s">
        <v>1252</v>
      </c>
      <c r="L997" s="591">
        <v>60000</v>
      </c>
      <c r="M997" s="592">
        <v>50000</v>
      </c>
      <c r="N997" s="156">
        <v>-50000</v>
      </c>
      <c r="O997" s="157"/>
      <c r="P997" s="158">
        <v>10000</v>
      </c>
      <c r="Q997" s="159"/>
      <c r="R997" s="159">
        <v>24</v>
      </c>
      <c r="S997" s="159">
        <v>23</v>
      </c>
      <c r="T997" s="159">
        <v>4800</v>
      </c>
      <c r="U997" s="160"/>
      <c r="V997" s="158">
        <v>64800</v>
      </c>
      <c r="W997" s="161"/>
      <c r="X997" s="160">
        <v>14800</v>
      </c>
    </row>
    <row r="998" spans="1:24" ht="15" customHeight="1" x14ac:dyDescent="0.15">
      <c r="A998" s="162"/>
      <c r="B998" s="163"/>
      <c r="C998" s="164"/>
      <c r="D998" s="164"/>
      <c r="E998" s="164"/>
      <c r="F998" s="433"/>
      <c r="G998" s="632"/>
      <c r="H998" s="165"/>
      <c r="I998" s="166"/>
      <c r="J998" s="167"/>
      <c r="K998" s="168"/>
      <c r="L998" s="593"/>
      <c r="M998" s="594"/>
      <c r="N998" s="181" t="s">
        <v>1149</v>
      </c>
      <c r="O998" s="172"/>
      <c r="P998" s="173"/>
      <c r="Q998" s="174"/>
      <c r="R998" s="174"/>
      <c r="S998" s="174"/>
      <c r="T998" s="174"/>
      <c r="U998" s="175"/>
      <c r="V998" s="173"/>
      <c r="W998" s="176"/>
      <c r="X998" s="175"/>
    </row>
    <row r="999" spans="1:24" ht="15" customHeight="1" x14ac:dyDescent="0.15">
      <c r="A999" s="148">
        <v>5</v>
      </c>
      <c r="B999" s="149">
        <v>20</v>
      </c>
      <c r="C999" s="150"/>
      <c r="D999" s="150"/>
      <c r="E999" s="150"/>
      <c r="F999" s="438" t="s">
        <v>1255</v>
      </c>
      <c r="G999" s="633">
        <v>41080</v>
      </c>
      <c r="H999" s="219">
        <v>41214</v>
      </c>
      <c r="I999" s="177"/>
      <c r="J999" s="227" t="s">
        <v>1234</v>
      </c>
      <c r="K999" s="222" t="s">
        <v>1256</v>
      </c>
      <c r="L999" s="591">
        <v>60000</v>
      </c>
      <c r="M999" s="592">
        <v>50000</v>
      </c>
      <c r="N999" s="183">
        <v>-50000</v>
      </c>
      <c r="O999" s="157"/>
      <c r="P999" s="158">
        <v>10000</v>
      </c>
      <c r="Q999" s="159"/>
      <c r="R999" s="159">
        <v>16</v>
      </c>
      <c r="S999" s="159">
        <v>24</v>
      </c>
      <c r="T999" s="159">
        <v>3200</v>
      </c>
      <c r="U999" s="160"/>
      <c r="V999" s="158">
        <v>63200</v>
      </c>
      <c r="W999" s="161"/>
      <c r="X999" s="160">
        <v>13200</v>
      </c>
    </row>
    <row r="1000" spans="1:24" ht="15" customHeight="1" x14ac:dyDescent="0.15">
      <c r="A1000" s="162"/>
      <c r="B1000" s="163"/>
      <c r="C1000" s="164"/>
      <c r="D1000" s="164"/>
      <c r="E1000" s="164"/>
      <c r="F1000" s="433"/>
      <c r="G1000" s="632"/>
      <c r="H1000" s="165"/>
      <c r="I1000" s="166"/>
      <c r="J1000" s="167"/>
      <c r="K1000" s="168" t="s">
        <v>1257</v>
      </c>
      <c r="L1000" s="593"/>
      <c r="M1000" s="594"/>
      <c r="N1000" s="181" t="s">
        <v>1244</v>
      </c>
      <c r="O1000" s="172"/>
      <c r="P1000" s="173"/>
      <c r="Q1000" s="174"/>
      <c r="R1000" s="174"/>
      <c r="S1000" s="174"/>
      <c r="T1000" s="174"/>
      <c r="U1000" s="175"/>
      <c r="V1000" s="173"/>
      <c r="W1000" s="176"/>
      <c r="X1000" s="175"/>
    </row>
    <row r="1001" spans="1:24" ht="15" customHeight="1" x14ac:dyDescent="0.15">
      <c r="A1001" s="148">
        <v>5</v>
      </c>
      <c r="B1001" s="149" t="s">
        <v>1258</v>
      </c>
      <c r="C1001" s="150"/>
      <c r="D1001" s="150"/>
      <c r="E1001" s="150"/>
      <c r="F1001" s="438" t="s">
        <v>1259</v>
      </c>
      <c r="G1001" s="633">
        <v>41087</v>
      </c>
      <c r="H1001" s="219">
        <v>41082</v>
      </c>
      <c r="I1001" s="177" t="s">
        <v>1207</v>
      </c>
      <c r="J1001" s="178" t="s">
        <v>1207</v>
      </c>
      <c r="K1001" s="179"/>
      <c r="L1001" s="591">
        <v>40000</v>
      </c>
      <c r="M1001" s="592">
        <v>30000</v>
      </c>
      <c r="N1001" s="156">
        <v>-30000</v>
      </c>
      <c r="O1001" s="157"/>
      <c r="P1001" s="158">
        <v>10000</v>
      </c>
      <c r="Q1001" s="159"/>
      <c r="R1001" s="159">
        <v>128</v>
      </c>
      <c r="S1001" s="135" t="s">
        <v>1231</v>
      </c>
      <c r="T1001" s="159">
        <v>25600</v>
      </c>
      <c r="U1001" s="160"/>
      <c r="V1001" s="158">
        <v>104000</v>
      </c>
      <c r="W1001" s="161"/>
      <c r="X1001" s="160">
        <v>74000</v>
      </c>
    </row>
    <row r="1002" spans="1:24" ht="15" customHeight="1" x14ac:dyDescent="0.15">
      <c r="A1002" s="192"/>
      <c r="B1002" s="212"/>
      <c r="C1002" s="213"/>
      <c r="D1002" s="213"/>
      <c r="E1002" s="213"/>
      <c r="F1002" s="439" t="s">
        <v>1260</v>
      </c>
      <c r="G1002" s="634"/>
      <c r="H1002" s="185">
        <v>41087</v>
      </c>
      <c r="I1002" s="221"/>
      <c r="J1002" s="227"/>
      <c r="K1002" s="222" t="s">
        <v>1261</v>
      </c>
      <c r="L1002" s="597"/>
      <c r="M1002" s="598"/>
      <c r="N1002" s="183" t="s">
        <v>1244</v>
      </c>
      <c r="O1002" s="191"/>
      <c r="P1002" s="196"/>
      <c r="Q1002" s="194"/>
      <c r="R1002" s="194">
        <v>128</v>
      </c>
      <c r="S1002" s="142" t="s">
        <v>1231</v>
      </c>
      <c r="T1002" s="194">
        <v>25600</v>
      </c>
      <c r="U1002" s="195"/>
      <c r="V1002" s="196"/>
      <c r="W1002" s="197"/>
      <c r="X1002" s="195"/>
    </row>
    <row r="1003" spans="1:24" ht="15" customHeight="1" x14ac:dyDescent="0.15">
      <c r="A1003" s="220"/>
      <c r="B1003" s="212"/>
      <c r="C1003" s="213"/>
      <c r="D1003" s="213"/>
      <c r="E1003" s="213"/>
      <c r="F1003" s="439" t="s">
        <v>1262</v>
      </c>
      <c r="G1003" s="634"/>
      <c r="H1003" s="185"/>
      <c r="I1003" s="221"/>
      <c r="J1003" s="167"/>
      <c r="K1003" s="222"/>
      <c r="L1003" s="597"/>
      <c r="M1003" s="598"/>
      <c r="N1003" s="183"/>
      <c r="O1003" s="191"/>
      <c r="P1003" s="196"/>
      <c r="Q1003" s="194"/>
      <c r="R1003" s="194">
        <v>64</v>
      </c>
      <c r="S1003" s="279" t="s">
        <v>1231</v>
      </c>
      <c r="T1003" s="194">
        <v>12800</v>
      </c>
      <c r="U1003" s="195"/>
      <c r="V1003" s="196"/>
      <c r="W1003" s="197"/>
      <c r="X1003" s="195"/>
    </row>
    <row r="1004" spans="1:24" ht="15" customHeight="1" x14ac:dyDescent="0.15">
      <c r="A1004" s="148">
        <v>6</v>
      </c>
      <c r="B1004" s="149" t="s">
        <v>1263</v>
      </c>
      <c r="C1004" s="150"/>
      <c r="D1004" s="150"/>
      <c r="E1004" s="150"/>
      <c r="F1004" s="438" t="s">
        <v>1264</v>
      </c>
      <c r="G1004" s="633">
        <v>41093</v>
      </c>
      <c r="H1004" s="152">
        <v>41079</v>
      </c>
      <c r="I1004" s="177" t="s">
        <v>1207</v>
      </c>
      <c r="J1004" s="227" t="s">
        <v>1230</v>
      </c>
      <c r="K1004" s="179"/>
      <c r="L1004" s="591">
        <v>40000</v>
      </c>
      <c r="M1004" s="592">
        <v>30000</v>
      </c>
      <c r="N1004" s="156">
        <v>-30000</v>
      </c>
      <c r="O1004" s="157"/>
      <c r="P1004" s="158">
        <v>10000</v>
      </c>
      <c r="Q1004" s="159"/>
      <c r="R1004" s="159">
        <v>441</v>
      </c>
      <c r="S1004" s="159">
        <v>470</v>
      </c>
      <c r="T1004" s="159">
        <v>88200</v>
      </c>
      <c r="U1004" s="160"/>
      <c r="V1004" s="158">
        <v>128200</v>
      </c>
      <c r="W1004" s="161"/>
      <c r="X1004" s="160">
        <v>98200</v>
      </c>
    </row>
    <row r="1005" spans="1:24" ht="15" customHeight="1" x14ac:dyDescent="0.15">
      <c r="A1005" s="192"/>
      <c r="B1005" s="212"/>
      <c r="C1005" s="213"/>
      <c r="D1005" s="213"/>
      <c r="E1005" s="213"/>
      <c r="F1005" s="439" t="s">
        <v>1265</v>
      </c>
      <c r="G1005" s="634"/>
      <c r="H1005" s="185"/>
      <c r="I1005" s="221"/>
      <c r="J1005" s="227"/>
      <c r="K1005" s="222"/>
      <c r="L1005" s="597"/>
      <c r="M1005" s="598"/>
      <c r="N1005" s="183" t="s">
        <v>1244</v>
      </c>
      <c r="O1005" s="191"/>
      <c r="P1005" s="196"/>
      <c r="Q1005" s="194"/>
      <c r="R1005" s="194"/>
      <c r="S1005" s="194"/>
      <c r="T1005" s="194"/>
      <c r="U1005" s="195"/>
      <c r="V1005" s="196"/>
      <c r="W1005" s="197"/>
      <c r="X1005" s="195"/>
    </row>
    <row r="1006" spans="1:24" ht="15" customHeight="1" x14ac:dyDescent="0.15">
      <c r="A1006" s="148">
        <v>6</v>
      </c>
      <c r="B1006" s="149" t="s">
        <v>1266</v>
      </c>
      <c r="C1006" s="150"/>
      <c r="D1006" s="150"/>
      <c r="E1006" s="150"/>
      <c r="F1006" s="438" t="s">
        <v>1267</v>
      </c>
      <c r="G1006" s="633">
        <v>41100</v>
      </c>
      <c r="H1006" s="152">
        <v>41074</v>
      </c>
      <c r="I1006" s="177" t="s">
        <v>1207</v>
      </c>
      <c r="J1006" s="178" t="s">
        <v>1207</v>
      </c>
      <c r="K1006" s="179"/>
      <c r="L1006" s="591">
        <v>60000</v>
      </c>
      <c r="M1006" s="592">
        <v>50000</v>
      </c>
      <c r="N1006" s="156">
        <v>-50000</v>
      </c>
      <c r="O1006" s="157"/>
      <c r="P1006" s="158">
        <v>10000</v>
      </c>
      <c r="Q1006" s="159"/>
      <c r="R1006" s="159">
        <v>12</v>
      </c>
      <c r="S1006" s="159">
        <v>14</v>
      </c>
      <c r="T1006" s="159">
        <v>2400</v>
      </c>
      <c r="U1006" s="160"/>
      <c r="V1006" s="158">
        <v>62400</v>
      </c>
      <c r="W1006" s="161"/>
      <c r="X1006" s="160">
        <v>12400</v>
      </c>
    </row>
    <row r="1007" spans="1:24" ht="15" customHeight="1" x14ac:dyDescent="0.15">
      <c r="A1007" s="162"/>
      <c r="B1007" s="163"/>
      <c r="C1007" s="164"/>
      <c r="D1007" s="164"/>
      <c r="E1007" s="164"/>
      <c r="F1007" s="433"/>
      <c r="G1007" s="632"/>
      <c r="H1007" s="165"/>
      <c r="I1007" s="166"/>
      <c r="J1007" s="167"/>
      <c r="K1007" s="168"/>
      <c r="L1007" s="593"/>
      <c r="M1007" s="594"/>
      <c r="N1007" s="181" t="s">
        <v>1244</v>
      </c>
      <c r="O1007" s="172"/>
      <c r="P1007" s="173"/>
      <c r="Q1007" s="174"/>
      <c r="R1007" s="174"/>
      <c r="S1007" s="174"/>
      <c r="T1007" s="174"/>
      <c r="U1007" s="175"/>
      <c r="V1007" s="173"/>
      <c r="W1007" s="176"/>
      <c r="X1007" s="175"/>
    </row>
    <row r="1008" spans="1:24" ht="15" customHeight="1" x14ac:dyDescent="0.15">
      <c r="A1008" s="148">
        <v>6</v>
      </c>
      <c r="B1008" s="149" t="s">
        <v>1268</v>
      </c>
      <c r="C1008" s="150"/>
      <c r="D1008" s="150"/>
      <c r="E1008" s="150"/>
      <c r="F1008" s="438" t="s">
        <v>1269</v>
      </c>
      <c r="G1008" s="633">
        <v>41100</v>
      </c>
      <c r="H1008" s="152">
        <v>41269</v>
      </c>
      <c r="I1008" s="177"/>
      <c r="J1008" s="227" t="s">
        <v>1230</v>
      </c>
      <c r="K1008" s="179" t="s">
        <v>1247</v>
      </c>
      <c r="L1008" s="591">
        <v>20000</v>
      </c>
      <c r="M1008" s="592">
        <v>10000</v>
      </c>
      <c r="N1008" s="156">
        <v>-10000</v>
      </c>
      <c r="O1008" s="157"/>
      <c r="P1008" s="158">
        <v>10000</v>
      </c>
      <c r="Q1008" s="159"/>
      <c r="R1008" s="159">
        <v>244</v>
      </c>
      <c r="S1008" s="159">
        <v>213</v>
      </c>
      <c r="T1008" s="159">
        <v>48800</v>
      </c>
      <c r="U1008" s="160"/>
      <c r="V1008" s="158">
        <v>48800</v>
      </c>
      <c r="W1008" s="161"/>
      <c r="X1008" s="160">
        <v>38800</v>
      </c>
    </row>
    <row r="1009" spans="1:24" ht="15" customHeight="1" x14ac:dyDescent="0.15">
      <c r="A1009" s="162"/>
      <c r="B1009" s="163"/>
      <c r="C1009" s="164"/>
      <c r="D1009" s="164"/>
      <c r="E1009" s="164"/>
      <c r="F1009" s="433"/>
      <c r="G1009" s="632"/>
      <c r="H1009" s="165"/>
      <c r="I1009" s="166"/>
      <c r="J1009" s="167"/>
      <c r="K1009" s="168"/>
      <c r="L1009" s="593"/>
      <c r="M1009" s="594"/>
      <c r="N1009" s="181" t="s">
        <v>1244</v>
      </c>
      <c r="O1009" s="172"/>
      <c r="P1009" s="173"/>
      <c r="Q1009" s="174"/>
      <c r="R1009" s="174"/>
      <c r="S1009" s="174"/>
      <c r="T1009" s="174"/>
      <c r="U1009" s="175"/>
      <c r="V1009" s="173"/>
      <c r="W1009" s="176"/>
      <c r="X1009" s="175"/>
    </row>
    <row r="1010" spans="1:24" ht="15" customHeight="1" x14ac:dyDescent="0.15">
      <c r="A1010" s="148">
        <v>6</v>
      </c>
      <c r="B1010" s="149" t="s">
        <v>1270</v>
      </c>
      <c r="C1010" s="150"/>
      <c r="D1010" s="150"/>
      <c r="E1010" s="150"/>
      <c r="F1010" s="438" t="s">
        <v>1271</v>
      </c>
      <c r="G1010" s="633">
        <v>41114</v>
      </c>
      <c r="H1010" s="280">
        <v>41362</v>
      </c>
      <c r="I1010" s="177"/>
      <c r="J1010" s="178"/>
      <c r="K1010" s="179" t="s">
        <v>1272</v>
      </c>
      <c r="L1010" s="591"/>
      <c r="M1010" s="592"/>
      <c r="N1010" s="156"/>
      <c r="O1010" s="157"/>
      <c r="P1010" s="158">
        <v>10000</v>
      </c>
      <c r="Q1010" s="159"/>
      <c r="R1010" s="159"/>
      <c r="S1010" s="159">
        <v>110</v>
      </c>
      <c r="T1010" s="159"/>
      <c r="U1010" s="160"/>
      <c r="V1010" s="158">
        <v>10000</v>
      </c>
      <c r="W1010" s="161"/>
      <c r="X1010" s="160">
        <v>10000</v>
      </c>
    </row>
    <row r="1011" spans="1:24" ht="15" customHeight="1" x14ac:dyDescent="0.15">
      <c r="A1011" s="162"/>
      <c r="B1011" s="163"/>
      <c r="C1011" s="164"/>
      <c r="D1011" s="164"/>
      <c r="E1011" s="164"/>
      <c r="F1011" s="433"/>
      <c r="G1011" s="632"/>
      <c r="H1011" s="224"/>
      <c r="I1011" s="166"/>
      <c r="J1011" s="167"/>
      <c r="K1011" s="168" t="s">
        <v>1273</v>
      </c>
      <c r="L1011" s="593"/>
      <c r="M1011" s="594"/>
      <c r="N1011" s="181"/>
      <c r="O1011" s="172"/>
      <c r="P1011" s="173"/>
      <c r="Q1011" s="174"/>
      <c r="R1011" s="174"/>
      <c r="S1011" s="174"/>
      <c r="T1011" s="174"/>
      <c r="U1011" s="175"/>
      <c r="V1011" s="173"/>
      <c r="W1011" s="176"/>
      <c r="X1011" s="175"/>
    </row>
    <row r="1012" spans="1:24" ht="15" customHeight="1" x14ac:dyDescent="0.15">
      <c r="A1012" s="148">
        <v>7</v>
      </c>
      <c r="B1012" s="149" t="s">
        <v>1274</v>
      </c>
      <c r="C1012" s="150"/>
      <c r="D1012" s="150"/>
      <c r="E1012" s="150"/>
      <c r="F1012" s="438" t="s">
        <v>1275</v>
      </c>
      <c r="G1012" s="633">
        <v>41129</v>
      </c>
      <c r="H1012" s="152">
        <v>41269</v>
      </c>
      <c r="I1012" s="177"/>
      <c r="J1012" s="227" t="s">
        <v>1230</v>
      </c>
      <c r="K1012" s="179" t="s">
        <v>1247</v>
      </c>
      <c r="L1012" s="591">
        <v>20000</v>
      </c>
      <c r="M1012" s="592">
        <v>10000</v>
      </c>
      <c r="N1012" s="156">
        <v>-10000</v>
      </c>
      <c r="O1012" s="157"/>
      <c r="P1012" s="158">
        <v>10000</v>
      </c>
      <c r="Q1012" s="159"/>
      <c r="R1012" s="159">
        <v>99</v>
      </c>
      <c r="S1012" s="159">
        <v>87</v>
      </c>
      <c r="T1012" s="159">
        <v>19800</v>
      </c>
      <c r="U1012" s="160"/>
      <c r="V1012" s="158">
        <v>39800</v>
      </c>
      <c r="W1012" s="161"/>
      <c r="X1012" s="160">
        <v>29800</v>
      </c>
    </row>
    <row r="1013" spans="1:24" ht="15" customHeight="1" x14ac:dyDescent="0.15">
      <c r="A1013" s="162"/>
      <c r="B1013" s="163"/>
      <c r="C1013" s="164"/>
      <c r="D1013" s="164"/>
      <c r="E1013" s="164"/>
      <c r="F1013" s="433"/>
      <c r="G1013" s="632"/>
      <c r="H1013" s="165"/>
      <c r="I1013" s="166"/>
      <c r="J1013" s="167"/>
      <c r="K1013" s="168"/>
      <c r="L1013" s="593"/>
      <c r="M1013" s="594"/>
      <c r="N1013" s="181" t="s">
        <v>1244</v>
      </c>
      <c r="O1013" s="172"/>
      <c r="P1013" s="173"/>
      <c r="Q1013" s="174"/>
      <c r="R1013" s="174"/>
      <c r="S1013" s="174"/>
      <c r="T1013" s="174"/>
      <c r="U1013" s="175"/>
      <c r="V1013" s="173"/>
      <c r="W1013" s="176"/>
      <c r="X1013" s="175"/>
    </row>
    <row r="1014" spans="1:24" ht="15" customHeight="1" x14ac:dyDescent="0.15">
      <c r="A1014" s="148">
        <v>7</v>
      </c>
      <c r="B1014" s="149" t="s">
        <v>1276</v>
      </c>
      <c r="C1014" s="150"/>
      <c r="D1014" s="150"/>
      <c r="E1014" s="150"/>
      <c r="F1014" s="438" t="s">
        <v>1277</v>
      </c>
      <c r="G1014" s="633">
        <v>41150</v>
      </c>
      <c r="H1014" s="152">
        <v>41269</v>
      </c>
      <c r="I1014" s="177"/>
      <c r="J1014" s="227" t="s">
        <v>1230</v>
      </c>
      <c r="K1014" s="179" t="s">
        <v>1247</v>
      </c>
      <c r="L1014" s="591">
        <v>20000</v>
      </c>
      <c r="M1014" s="592">
        <v>10000</v>
      </c>
      <c r="N1014" s="156">
        <v>-10000</v>
      </c>
      <c r="O1014" s="157"/>
      <c r="P1014" s="158">
        <v>10000</v>
      </c>
      <c r="Q1014" s="159"/>
      <c r="R1014" s="159">
        <v>54</v>
      </c>
      <c r="S1014" s="159">
        <v>45</v>
      </c>
      <c r="T1014" s="159">
        <v>10800</v>
      </c>
      <c r="U1014" s="160"/>
      <c r="V1014" s="158">
        <v>30800</v>
      </c>
      <c r="W1014" s="161"/>
      <c r="X1014" s="160">
        <v>20800</v>
      </c>
    </row>
    <row r="1015" spans="1:24" ht="15" customHeight="1" x14ac:dyDescent="0.15">
      <c r="A1015" s="162"/>
      <c r="B1015" s="163"/>
      <c r="C1015" s="164"/>
      <c r="D1015" s="164"/>
      <c r="E1015" s="164"/>
      <c r="F1015" s="433"/>
      <c r="G1015" s="632"/>
      <c r="H1015" s="165"/>
      <c r="I1015" s="166"/>
      <c r="J1015" s="167"/>
      <c r="K1015" s="168"/>
      <c r="L1015" s="593"/>
      <c r="M1015" s="594"/>
      <c r="N1015" s="181" t="s">
        <v>1244</v>
      </c>
      <c r="O1015" s="172"/>
      <c r="P1015" s="173"/>
      <c r="Q1015" s="174"/>
      <c r="R1015" s="174"/>
      <c r="S1015" s="174"/>
      <c r="T1015" s="174"/>
      <c r="U1015" s="175"/>
      <c r="V1015" s="173"/>
      <c r="W1015" s="176"/>
      <c r="X1015" s="175"/>
    </row>
    <row r="1016" spans="1:24" ht="15" customHeight="1" x14ac:dyDescent="0.15">
      <c r="A1016" s="148">
        <v>8</v>
      </c>
      <c r="B1016" s="149">
        <v>5</v>
      </c>
      <c r="C1016" s="150"/>
      <c r="D1016" s="150"/>
      <c r="E1016" s="150"/>
      <c r="F1016" s="438" t="s">
        <v>1278</v>
      </c>
      <c r="G1016" s="633">
        <v>41157</v>
      </c>
      <c r="H1016" s="152">
        <v>41269</v>
      </c>
      <c r="I1016" s="177"/>
      <c r="J1016" s="227" t="s">
        <v>1230</v>
      </c>
      <c r="K1016" s="179" t="s">
        <v>1247</v>
      </c>
      <c r="L1016" s="591">
        <v>20000</v>
      </c>
      <c r="M1016" s="592">
        <v>10000</v>
      </c>
      <c r="N1016" s="156">
        <v>-10000</v>
      </c>
      <c r="O1016" s="157"/>
      <c r="P1016" s="158">
        <v>10000</v>
      </c>
      <c r="Q1016" s="159"/>
      <c r="R1016" s="159">
        <v>192</v>
      </c>
      <c r="S1016" s="159">
        <v>191</v>
      </c>
      <c r="T1016" s="159">
        <v>38400</v>
      </c>
      <c r="U1016" s="160"/>
      <c r="V1016" s="158">
        <v>58400</v>
      </c>
      <c r="W1016" s="161"/>
      <c r="X1016" s="160">
        <v>48400</v>
      </c>
    </row>
    <row r="1017" spans="1:24" ht="15" customHeight="1" x14ac:dyDescent="0.15">
      <c r="A1017" s="162"/>
      <c r="B1017" s="163"/>
      <c r="C1017" s="164"/>
      <c r="D1017" s="164"/>
      <c r="E1017" s="164"/>
      <c r="F1017" s="433"/>
      <c r="G1017" s="632"/>
      <c r="H1017" s="165"/>
      <c r="I1017" s="166"/>
      <c r="J1017" s="167"/>
      <c r="K1017" s="168"/>
      <c r="L1017" s="593"/>
      <c r="M1017" s="594"/>
      <c r="N1017" s="181" t="s">
        <v>1244</v>
      </c>
      <c r="O1017" s="172"/>
      <c r="P1017" s="173"/>
      <c r="Q1017" s="174"/>
      <c r="R1017" s="174"/>
      <c r="S1017" s="174"/>
      <c r="T1017" s="174"/>
      <c r="U1017" s="175"/>
      <c r="V1017" s="173"/>
      <c r="W1017" s="176"/>
      <c r="X1017" s="175"/>
    </row>
    <row r="1018" spans="1:24" ht="15" customHeight="1" x14ac:dyDescent="0.15">
      <c r="A1018" s="148">
        <v>8</v>
      </c>
      <c r="B1018" s="149" t="s">
        <v>1235</v>
      </c>
      <c r="C1018" s="150"/>
      <c r="D1018" s="150"/>
      <c r="E1018" s="150"/>
      <c r="F1018" s="438" t="s">
        <v>1279</v>
      </c>
      <c r="G1018" s="633">
        <v>41164</v>
      </c>
      <c r="H1018" s="152">
        <v>41270</v>
      </c>
      <c r="I1018" s="177"/>
      <c r="J1018" s="227" t="s">
        <v>1230</v>
      </c>
      <c r="K1018" s="222" t="s">
        <v>1280</v>
      </c>
      <c r="L1018" s="591">
        <v>40000</v>
      </c>
      <c r="M1018" s="592">
        <v>30000</v>
      </c>
      <c r="N1018" s="156">
        <v>-30000</v>
      </c>
      <c r="O1018" s="157"/>
      <c r="P1018" s="158">
        <v>10000</v>
      </c>
      <c r="Q1018" s="159"/>
      <c r="R1018" s="159">
        <v>14</v>
      </c>
      <c r="S1018" s="159">
        <v>14</v>
      </c>
      <c r="T1018" s="159">
        <v>2800</v>
      </c>
      <c r="U1018" s="160"/>
      <c r="V1018" s="158">
        <v>42800</v>
      </c>
      <c r="W1018" s="161"/>
      <c r="X1018" s="160">
        <v>12800</v>
      </c>
    </row>
    <row r="1019" spans="1:24" ht="15" customHeight="1" x14ac:dyDescent="0.15">
      <c r="A1019" s="162"/>
      <c r="B1019" s="163"/>
      <c r="C1019" s="164"/>
      <c r="D1019" s="164"/>
      <c r="E1019" s="164"/>
      <c r="F1019" s="433"/>
      <c r="G1019" s="632"/>
      <c r="H1019" s="165"/>
      <c r="I1019" s="166"/>
      <c r="J1019" s="167"/>
      <c r="K1019" s="168"/>
      <c r="L1019" s="593"/>
      <c r="M1019" s="594"/>
      <c r="N1019" s="181" t="s">
        <v>1244</v>
      </c>
      <c r="O1019" s="172"/>
      <c r="P1019" s="173"/>
      <c r="Q1019" s="174"/>
      <c r="R1019" s="174"/>
      <c r="S1019" s="174"/>
      <c r="T1019" s="174"/>
      <c r="U1019" s="175"/>
      <c r="V1019" s="173"/>
      <c r="W1019" s="176"/>
      <c r="X1019" s="175"/>
    </row>
    <row r="1020" spans="1:24" ht="15" customHeight="1" x14ac:dyDescent="0.15">
      <c r="A1020" s="148">
        <v>8</v>
      </c>
      <c r="B1020" s="149">
        <v>26</v>
      </c>
      <c r="C1020" s="150"/>
      <c r="D1020" s="150"/>
      <c r="E1020" s="150"/>
      <c r="F1020" s="438" t="s">
        <v>1281</v>
      </c>
      <c r="G1020" s="633">
        <v>41178</v>
      </c>
      <c r="H1020" s="152">
        <v>41346</v>
      </c>
      <c r="I1020" s="177"/>
      <c r="J1020" s="227" t="s">
        <v>1230</v>
      </c>
      <c r="K1020" s="179"/>
      <c r="L1020" s="591">
        <v>20000</v>
      </c>
      <c r="M1020" s="592">
        <v>10000</v>
      </c>
      <c r="N1020" s="156">
        <v>-10000</v>
      </c>
      <c r="O1020" s="157"/>
      <c r="P1020" s="158">
        <v>10000</v>
      </c>
      <c r="Q1020" s="159"/>
      <c r="R1020" s="159">
        <v>10</v>
      </c>
      <c r="S1020" s="159">
        <v>10</v>
      </c>
      <c r="T1020" s="159">
        <v>2000</v>
      </c>
      <c r="U1020" s="160"/>
      <c r="V1020" s="158">
        <v>22000</v>
      </c>
      <c r="W1020" s="161"/>
      <c r="X1020" s="160">
        <v>12000</v>
      </c>
    </row>
    <row r="1021" spans="1:24" ht="15" customHeight="1" x14ac:dyDescent="0.15">
      <c r="A1021" s="162"/>
      <c r="B1021" s="163"/>
      <c r="C1021" s="164"/>
      <c r="D1021" s="164"/>
      <c r="E1021" s="164"/>
      <c r="F1021" s="433"/>
      <c r="G1021" s="632"/>
      <c r="H1021" s="165"/>
      <c r="I1021" s="166"/>
      <c r="J1021" s="167"/>
      <c r="K1021" s="168"/>
      <c r="L1021" s="593"/>
      <c r="M1021" s="594"/>
      <c r="N1021" s="181" t="s">
        <v>1149</v>
      </c>
      <c r="O1021" s="172"/>
      <c r="P1021" s="173"/>
      <c r="Q1021" s="174"/>
      <c r="R1021" s="174"/>
      <c r="S1021" s="174"/>
      <c r="T1021" s="174"/>
      <c r="U1021" s="175"/>
      <c r="V1021" s="173"/>
      <c r="W1021" s="176"/>
      <c r="X1021" s="175"/>
    </row>
    <row r="1022" spans="1:24" ht="15" customHeight="1" x14ac:dyDescent="0.15">
      <c r="A1022" s="148">
        <v>9</v>
      </c>
      <c r="B1022" s="149" t="s">
        <v>1282</v>
      </c>
      <c r="C1022" s="150"/>
      <c r="D1022" s="150"/>
      <c r="E1022" s="150"/>
      <c r="F1022" s="438" t="s">
        <v>1283</v>
      </c>
      <c r="G1022" s="633">
        <v>41184</v>
      </c>
      <c r="H1022" s="280">
        <v>41290</v>
      </c>
      <c r="I1022" s="177"/>
      <c r="J1022" s="227" t="s">
        <v>1230</v>
      </c>
      <c r="K1022" s="179" t="s">
        <v>1247</v>
      </c>
      <c r="L1022" s="591">
        <v>20000</v>
      </c>
      <c r="M1022" s="592">
        <v>10000</v>
      </c>
      <c r="N1022" s="183">
        <v>-10000</v>
      </c>
      <c r="O1022" s="157"/>
      <c r="P1022" s="158">
        <v>10000</v>
      </c>
      <c r="Q1022" s="159"/>
      <c r="R1022" s="159">
        <v>218</v>
      </c>
      <c r="S1022" s="159">
        <v>224</v>
      </c>
      <c r="T1022" s="159">
        <v>43600</v>
      </c>
      <c r="U1022" s="160"/>
      <c r="V1022" s="158">
        <v>63600</v>
      </c>
      <c r="W1022" s="161"/>
      <c r="X1022" s="160">
        <v>53600</v>
      </c>
    </row>
    <row r="1023" spans="1:24" ht="15" customHeight="1" x14ac:dyDescent="0.15">
      <c r="A1023" s="162"/>
      <c r="B1023" s="163"/>
      <c r="C1023" s="164"/>
      <c r="D1023" s="164"/>
      <c r="E1023" s="164"/>
      <c r="F1023" s="433"/>
      <c r="G1023" s="632"/>
      <c r="H1023" s="165"/>
      <c r="I1023" s="166"/>
      <c r="J1023" s="167"/>
      <c r="K1023" s="168"/>
      <c r="L1023" s="593"/>
      <c r="M1023" s="594"/>
      <c r="N1023" s="181" t="s">
        <v>1149</v>
      </c>
      <c r="O1023" s="172"/>
      <c r="P1023" s="173"/>
      <c r="Q1023" s="174"/>
      <c r="R1023" s="174"/>
      <c r="S1023" s="174"/>
      <c r="T1023" s="174"/>
      <c r="U1023" s="175"/>
      <c r="V1023" s="173"/>
      <c r="W1023" s="176"/>
      <c r="X1023" s="175"/>
    </row>
    <row r="1024" spans="1:24" ht="15" customHeight="1" x14ac:dyDescent="0.15">
      <c r="A1024" s="148">
        <v>9</v>
      </c>
      <c r="B1024" s="149" t="s">
        <v>1284</v>
      </c>
      <c r="C1024" s="150"/>
      <c r="D1024" s="150"/>
      <c r="E1024" s="150"/>
      <c r="F1024" s="438" t="s">
        <v>1285</v>
      </c>
      <c r="G1024" s="633">
        <v>41199</v>
      </c>
      <c r="H1024" s="152">
        <v>41180</v>
      </c>
      <c r="I1024" s="177" t="s">
        <v>1207</v>
      </c>
      <c r="J1024" s="178" t="s">
        <v>1207</v>
      </c>
      <c r="K1024" s="179"/>
      <c r="L1024" s="591">
        <v>60000</v>
      </c>
      <c r="M1024" s="592">
        <v>50000</v>
      </c>
      <c r="N1024" s="183">
        <v>-50000</v>
      </c>
      <c r="O1024" s="157"/>
      <c r="P1024" s="158">
        <v>10000</v>
      </c>
      <c r="Q1024" s="159"/>
      <c r="R1024" s="159">
        <v>30</v>
      </c>
      <c r="S1024" s="159">
        <v>30</v>
      </c>
      <c r="T1024" s="159">
        <v>6000</v>
      </c>
      <c r="U1024" s="160"/>
      <c r="V1024" s="158">
        <v>66000</v>
      </c>
      <c r="W1024" s="161"/>
      <c r="X1024" s="160">
        <v>16000</v>
      </c>
    </row>
    <row r="1025" spans="1:24" ht="15" customHeight="1" x14ac:dyDescent="0.15">
      <c r="A1025" s="162"/>
      <c r="B1025" s="163"/>
      <c r="C1025" s="164"/>
      <c r="D1025" s="164"/>
      <c r="E1025" s="164"/>
      <c r="F1025" s="433"/>
      <c r="G1025" s="632"/>
      <c r="H1025" s="165"/>
      <c r="I1025" s="166"/>
      <c r="J1025" s="167"/>
      <c r="K1025" s="222"/>
      <c r="L1025" s="593"/>
      <c r="M1025" s="594"/>
      <c r="N1025" s="181" t="s">
        <v>1244</v>
      </c>
      <c r="O1025" s="172"/>
      <c r="P1025" s="173"/>
      <c r="Q1025" s="174"/>
      <c r="R1025" s="174"/>
      <c r="S1025" s="174"/>
      <c r="T1025" s="174"/>
      <c r="U1025" s="175"/>
      <c r="V1025" s="173"/>
      <c r="W1025" s="176"/>
      <c r="X1025" s="175"/>
    </row>
    <row r="1026" spans="1:24" ht="15" customHeight="1" x14ac:dyDescent="0.15">
      <c r="A1026" s="148">
        <v>9</v>
      </c>
      <c r="B1026" s="149" t="s">
        <v>1286</v>
      </c>
      <c r="C1026" s="150"/>
      <c r="D1026" s="150"/>
      <c r="E1026" s="150"/>
      <c r="F1026" s="438" t="s">
        <v>1287</v>
      </c>
      <c r="G1026" s="633">
        <v>41205</v>
      </c>
      <c r="H1026" s="152">
        <v>41257</v>
      </c>
      <c r="I1026" s="177"/>
      <c r="J1026" s="178" t="s">
        <v>1207</v>
      </c>
      <c r="K1026" s="179" t="s">
        <v>1256</v>
      </c>
      <c r="L1026" s="591">
        <v>40000</v>
      </c>
      <c r="M1026" s="592">
        <v>30000</v>
      </c>
      <c r="N1026" s="156">
        <v>-30000</v>
      </c>
      <c r="O1026" s="157"/>
      <c r="P1026" s="158">
        <v>10000</v>
      </c>
      <c r="Q1026" s="159"/>
      <c r="R1026" s="159">
        <v>192</v>
      </c>
      <c r="S1026" s="159">
        <v>193</v>
      </c>
      <c r="T1026" s="159">
        <v>38400</v>
      </c>
      <c r="U1026" s="160"/>
      <c r="V1026" s="158">
        <v>78400</v>
      </c>
      <c r="W1026" s="161"/>
      <c r="X1026" s="160">
        <v>48400</v>
      </c>
    </row>
    <row r="1027" spans="1:24" ht="15" customHeight="1" x14ac:dyDescent="0.15">
      <c r="A1027" s="192"/>
      <c r="B1027" s="212"/>
      <c r="C1027" s="213"/>
      <c r="D1027" s="213"/>
      <c r="E1027" s="213"/>
      <c r="F1027" s="439" t="s">
        <v>1288</v>
      </c>
      <c r="G1027" s="634"/>
      <c r="H1027" s="185"/>
      <c r="I1027" s="221"/>
      <c r="J1027" s="261"/>
      <c r="K1027" s="222" t="s">
        <v>1289</v>
      </c>
      <c r="L1027" s="597"/>
      <c r="M1027" s="598"/>
      <c r="N1027" s="183" t="s">
        <v>1244</v>
      </c>
      <c r="O1027" s="191"/>
      <c r="P1027" s="196"/>
      <c r="Q1027" s="194"/>
      <c r="R1027" s="194"/>
      <c r="S1027" s="194"/>
      <c r="T1027" s="194"/>
      <c r="U1027" s="195"/>
      <c r="V1027" s="196"/>
      <c r="W1027" s="197"/>
      <c r="X1027" s="195"/>
    </row>
    <row r="1028" spans="1:24" ht="15" customHeight="1" x14ac:dyDescent="0.15">
      <c r="A1028" s="192"/>
      <c r="B1028" s="212"/>
      <c r="C1028" s="213"/>
      <c r="D1028" s="213"/>
      <c r="E1028" s="213"/>
      <c r="F1028" s="439" t="s">
        <v>1290</v>
      </c>
      <c r="G1028" s="634"/>
      <c r="H1028" s="185"/>
      <c r="I1028" s="166"/>
      <c r="J1028" s="223"/>
      <c r="K1028" s="168"/>
      <c r="L1028" s="597"/>
      <c r="M1028" s="598"/>
      <c r="N1028" s="183"/>
      <c r="O1028" s="191"/>
      <c r="P1028" s="196"/>
      <c r="Q1028" s="194"/>
      <c r="R1028" s="194"/>
      <c r="S1028" s="194"/>
      <c r="T1028" s="194"/>
      <c r="U1028" s="195"/>
      <c r="V1028" s="196"/>
      <c r="W1028" s="197"/>
      <c r="X1028" s="195"/>
    </row>
    <row r="1029" spans="1:24" ht="15" customHeight="1" x14ac:dyDescent="0.15">
      <c r="A1029" s="262">
        <v>10</v>
      </c>
      <c r="B1029" s="263" t="s">
        <v>1291</v>
      </c>
      <c r="C1029" s="150"/>
      <c r="D1029" s="150"/>
      <c r="E1029" s="150"/>
      <c r="F1029" s="445" t="s">
        <v>1292</v>
      </c>
      <c r="G1029" s="1457" t="s">
        <v>946</v>
      </c>
      <c r="H1029" s="1458"/>
      <c r="I1029" s="251" t="s">
        <v>1231</v>
      </c>
      <c r="J1029" s="248" t="s">
        <v>1231</v>
      </c>
      <c r="K1029" s="249"/>
      <c r="L1029" s="591">
        <v>0</v>
      </c>
      <c r="M1029" s="592"/>
      <c r="N1029" s="156"/>
      <c r="O1029" s="157"/>
      <c r="P1029" s="158"/>
      <c r="Q1029" s="159"/>
      <c r="R1029" s="159"/>
      <c r="S1029" s="136" t="s">
        <v>1231</v>
      </c>
      <c r="T1029" s="159"/>
      <c r="U1029" s="160"/>
      <c r="V1029" s="158"/>
      <c r="W1029" s="161"/>
      <c r="X1029" s="160"/>
    </row>
    <row r="1030" spans="1:24" ht="15" customHeight="1" x14ac:dyDescent="0.15">
      <c r="A1030" s="245"/>
      <c r="B1030" s="246"/>
      <c r="C1030" s="213"/>
      <c r="D1030" s="213"/>
      <c r="E1030" s="213"/>
      <c r="F1030" s="443" t="s">
        <v>1199</v>
      </c>
      <c r="G1030" s="634"/>
      <c r="H1030" s="281"/>
      <c r="I1030" s="278"/>
      <c r="J1030" s="282"/>
      <c r="K1030" s="264"/>
      <c r="L1030" s="597"/>
      <c r="M1030" s="598"/>
      <c r="N1030" s="183"/>
      <c r="O1030" s="191"/>
      <c r="P1030" s="196"/>
      <c r="Q1030" s="194"/>
      <c r="R1030" s="194"/>
      <c r="S1030" s="194"/>
      <c r="T1030" s="194"/>
      <c r="U1030" s="195"/>
      <c r="V1030" s="196"/>
      <c r="W1030" s="197"/>
      <c r="X1030" s="195"/>
    </row>
    <row r="1031" spans="1:24" ht="15" customHeight="1" x14ac:dyDescent="0.15">
      <c r="A1031" s="148">
        <v>10</v>
      </c>
      <c r="B1031" s="149" t="s">
        <v>1293</v>
      </c>
      <c r="C1031" s="150"/>
      <c r="D1031" s="150"/>
      <c r="E1031" s="150"/>
      <c r="F1031" s="438" t="s">
        <v>1294</v>
      </c>
      <c r="G1031" s="633">
        <v>41221</v>
      </c>
      <c r="H1031" s="152">
        <v>41249</v>
      </c>
      <c r="I1031" s="177"/>
      <c r="J1031" s="178"/>
      <c r="K1031" s="179"/>
      <c r="L1031" s="591">
        <v>20000</v>
      </c>
      <c r="M1031" s="592">
        <v>10000</v>
      </c>
      <c r="N1031" s="156">
        <v>-10000</v>
      </c>
      <c r="O1031" s="157"/>
      <c r="P1031" s="158">
        <v>10000</v>
      </c>
      <c r="Q1031" s="159"/>
      <c r="R1031" s="159">
        <v>39</v>
      </c>
      <c r="S1031" s="159">
        <v>30</v>
      </c>
      <c r="T1031" s="159">
        <v>7800</v>
      </c>
      <c r="U1031" s="160"/>
      <c r="V1031" s="158">
        <v>27800</v>
      </c>
      <c r="W1031" s="161"/>
      <c r="X1031" s="160">
        <v>17800</v>
      </c>
    </row>
    <row r="1032" spans="1:24" ht="15" customHeight="1" x14ac:dyDescent="0.15">
      <c r="A1032" s="162"/>
      <c r="B1032" s="163"/>
      <c r="C1032" s="164"/>
      <c r="D1032" s="164"/>
      <c r="E1032" s="164"/>
      <c r="F1032" s="433"/>
      <c r="G1032" s="632"/>
      <c r="H1032" s="165"/>
      <c r="I1032" s="166"/>
      <c r="J1032" s="167"/>
      <c r="K1032" s="168"/>
      <c r="L1032" s="593"/>
      <c r="M1032" s="594"/>
      <c r="N1032" s="181" t="s">
        <v>1244</v>
      </c>
      <c r="O1032" s="172"/>
      <c r="P1032" s="173"/>
      <c r="Q1032" s="174"/>
      <c r="R1032" s="174"/>
      <c r="S1032" s="174"/>
      <c r="T1032" s="174"/>
      <c r="U1032" s="175"/>
      <c r="V1032" s="173"/>
      <c r="W1032" s="176"/>
      <c r="X1032" s="175"/>
    </row>
    <row r="1033" spans="1:24" ht="15" customHeight="1" x14ac:dyDescent="0.15">
      <c r="A1033" s="148">
        <v>10</v>
      </c>
      <c r="B1033" s="149">
        <v>21</v>
      </c>
      <c r="C1033" s="150"/>
      <c r="D1033" s="150"/>
      <c r="E1033" s="150"/>
      <c r="F1033" s="438" t="s">
        <v>1295</v>
      </c>
      <c r="G1033" s="633">
        <v>41234</v>
      </c>
      <c r="H1033" s="152">
        <v>41211</v>
      </c>
      <c r="I1033" s="177" t="s">
        <v>1207</v>
      </c>
      <c r="J1033" s="178" t="s">
        <v>1207</v>
      </c>
      <c r="K1033" s="179"/>
      <c r="L1033" s="591">
        <v>20000</v>
      </c>
      <c r="M1033" s="592">
        <v>10000</v>
      </c>
      <c r="N1033" s="156">
        <v>-10000</v>
      </c>
      <c r="O1033" s="157"/>
      <c r="P1033" s="158">
        <v>10000</v>
      </c>
      <c r="Q1033" s="159"/>
      <c r="R1033" s="159">
        <v>16</v>
      </c>
      <c r="S1033" s="159">
        <v>12</v>
      </c>
      <c r="T1033" s="159">
        <v>3200</v>
      </c>
      <c r="U1033" s="160"/>
      <c r="V1033" s="158">
        <v>23200</v>
      </c>
      <c r="W1033" s="161"/>
      <c r="X1033" s="160">
        <v>13200</v>
      </c>
    </row>
    <row r="1034" spans="1:24" ht="15" customHeight="1" x14ac:dyDescent="0.15">
      <c r="A1034" s="162"/>
      <c r="B1034" s="163"/>
      <c r="C1034" s="164"/>
      <c r="D1034" s="164"/>
      <c r="E1034" s="164"/>
      <c r="F1034" s="433"/>
      <c r="G1034" s="632"/>
      <c r="H1034" s="165"/>
      <c r="I1034" s="166"/>
      <c r="J1034" s="167"/>
      <c r="K1034" s="168"/>
      <c r="L1034" s="593"/>
      <c r="M1034" s="594"/>
      <c r="N1034" s="181" t="s">
        <v>1244</v>
      </c>
      <c r="O1034" s="172"/>
      <c r="P1034" s="173"/>
      <c r="Q1034" s="174"/>
      <c r="R1034" s="174"/>
      <c r="S1034" s="174"/>
      <c r="T1034" s="174"/>
      <c r="U1034" s="175"/>
      <c r="V1034" s="173"/>
      <c r="W1034" s="176"/>
      <c r="X1034" s="175"/>
    </row>
    <row r="1035" spans="1:24" ht="15" customHeight="1" x14ac:dyDescent="0.15">
      <c r="A1035" s="148">
        <v>10</v>
      </c>
      <c r="B1035" s="149">
        <v>21</v>
      </c>
      <c r="C1035" s="150"/>
      <c r="D1035" s="150"/>
      <c r="E1035" s="150"/>
      <c r="F1035" s="438" t="s">
        <v>1296</v>
      </c>
      <c r="G1035" s="633">
        <v>41234</v>
      </c>
      <c r="H1035" s="152">
        <v>41331</v>
      </c>
      <c r="I1035" s="177"/>
      <c r="J1035" s="227" t="s">
        <v>1230</v>
      </c>
      <c r="K1035" s="222" t="s">
        <v>1280</v>
      </c>
      <c r="L1035" s="591">
        <v>20000</v>
      </c>
      <c r="M1035" s="592">
        <v>10000</v>
      </c>
      <c r="N1035" s="156">
        <v>-10000</v>
      </c>
      <c r="O1035" s="157"/>
      <c r="P1035" s="158">
        <v>10000</v>
      </c>
      <c r="Q1035" s="159"/>
      <c r="R1035" s="159">
        <v>129</v>
      </c>
      <c r="S1035" s="159">
        <v>142</v>
      </c>
      <c r="T1035" s="159">
        <v>25800</v>
      </c>
      <c r="U1035" s="160"/>
      <c r="V1035" s="158">
        <v>45800</v>
      </c>
      <c r="W1035" s="161"/>
      <c r="X1035" s="160">
        <v>35800</v>
      </c>
    </row>
    <row r="1036" spans="1:24" ht="15" customHeight="1" x14ac:dyDescent="0.15">
      <c r="A1036" s="162"/>
      <c r="B1036" s="163"/>
      <c r="C1036" s="164"/>
      <c r="D1036" s="164"/>
      <c r="E1036" s="164"/>
      <c r="F1036" s="433"/>
      <c r="G1036" s="632"/>
      <c r="H1036" s="165"/>
      <c r="I1036" s="166"/>
      <c r="J1036" s="167"/>
      <c r="K1036" s="168"/>
      <c r="L1036" s="593"/>
      <c r="M1036" s="594"/>
      <c r="N1036" s="181" t="s">
        <v>1149</v>
      </c>
      <c r="O1036" s="172"/>
      <c r="P1036" s="173"/>
      <c r="Q1036" s="174"/>
      <c r="R1036" s="174"/>
      <c r="S1036" s="174"/>
      <c r="T1036" s="174"/>
      <c r="U1036" s="175"/>
      <c r="V1036" s="173"/>
      <c r="W1036" s="176"/>
      <c r="X1036" s="175"/>
    </row>
    <row r="1037" spans="1:24" ht="15" customHeight="1" x14ac:dyDescent="0.15">
      <c r="A1037" s="148">
        <v>10</v>
      </c>
      <c r="B1037" s="149" t="s">
        <v>1297</v>
      </c>
      <c r="C1037" s="150"/>
      <c r="D1037" s="150"/>
      <c r="E1037" s="150"/>
      <c r="F1037" s="438" t="s">
        <v>1298</v>
      </c>
      <c r="G1037" s="633">
        <v>41241</v>
      </c>
      <c r="H1037" s="152">
        <v>41269</v>
      </c>
      <c r="I1037" s="177"/>
      <c r="J1037" s="227" t="s">
        <v>1230</v>
      </c>
      <c r="K1037" s="179" t="s">
        <v>1247</v>
      </c>
      <c r="L1037" s="591">
        <v>40000</v>
      </c>
      <c r="M1037" s="592">
        <v>30000</v>
      </c>
      <c r="N1037" s="183">
        <v>-30000</v>
      </c>
      <c r="O1037" s="157"/>
      <c r="P1037" s="158">
        <v>10000</v>
      </c>
      <c r="Q1037" s="159"/>
      <c r="R1037" s="159">
        <v>234</v>
      </c>
      <c r="S1037" s="159">
        <v>258</v>
      </c>
      <c r="T1037" s="159">
        <v>46800</v>
      </c>
      <c r="U1037" s="160"/>
      <c r="V1037" s="158">
        <v>86800</v>
      </c>
      <c r="W1037" s="161"/>
      <c r="X1037" s="160">
        <v>56800</v>
      </c>
    </row>
    <row r="1038" spans="1:24" ht="15" customHeight="1" x14ac:dyDescent="0.15">
      <c r="A1038" s="192"/>
      <c r="B1038" s="212"/>
      <c r="C1038" s="213"/>
      <c r="D1038" s="213"/>
      <c r="E1038" s="213"/>
      <c r="F1038" s="439" t="s">
        <v>1299</v>
      </c>
      <c r="G1038" s="634"/>
      <c r="H1038" s="185"/>
      <c r="I1038" s="221"/>
      <c r="J1038" s="167"/>
      <c r="K1038" s="168"/>
      <c r="L1038" s="597"/>
      <c r="M1038" s="598"/>
      <c r="N1038" s="183" t="s">
        <v>1244</v>
      </c>
      <c r="O1038" s="191"/>
      <c r="P1038" s="196"/>
      <c r="Q1038" s="194"/>
      <c r="R1038" s="194"/>
      <c r="S1038" s="194"/>
      <c r="T1038" s="194"/>
      <c r="U1038" s="195"/>
      <c r="V1038" s="196"/>
      <c r="W1038" s="197"/>
      <c r="X1038" s="195"/>
    </row>
    <row r="1039" spans="1:24" ht="15" customHeight="1" x14ac:dyDescent="0.15">
      <c r="A1039" s="148">
        <v>11</v>
      </c>
      <c r="B1039" s="149" t="s">
        <v>1238</v>
      </c>
      <c r="C1039" s="150"/>
      <c r="D1039" s="150"/>
      <c r="E1039" s="150"/>
      <c r="F1039" s="438" t="s">
        <v>1300</v>
      </c>
      <c r="G1039" s="633">
        <v>41247</v>
      </c>
      <c r="H1039" s="152">
        <v>41271</v>
      </c>
      <c r="I1039" s="177"/>
      <c r="J1039" s="227" t="s">
        <v>1230</v>
      </c>
      <c r="K1039" s="222" t="s">
        <v>1280</v>
      </c>
      <c r="L1039" s="591">
        <v>40000</v>
      </c>
      <c r="M1039" s="592">
        <v>30000</v>
      </c>
      <c r="N1039" s="156">
        <v>-30000</v>
      </c>
      <c r="O1039" s="157"/>
      <c r="P1039" s="158">
        <v>10000</v>
      </c>
      <c r="Q1039" s="159"/>
      <c r="R1039" s="159">
        <v>384</v>
      </c>
      <c r="S1039" s="159">
        <v>384</v>
      </c>
      <c r="T1039" s="159">
        <v>76800</v>
      </c>
      <c r="U1039" s="160"/>
      <c r="V1039" s="158">
        <v>116800</v>
      </c>
      <c r="W1039" s="161"/>
      <c r="X1039" s="160">
        <v>86800</v>
      </c>
    </row>
    <row r="1040" spans="1:24" ht="15" customHeight="1" x14ac:dyDescent="0.15">
      <c r="A1040" s="162"/>
      <c r="B1040" s="163"/>
      <c r="C1040" s="164"/>
      <c r="D1040" s="164"/>
      <c r="E1040" s="164"/>
      <c r="F1040" s="433"/>
      <c r="G1040" s="632"/>
      <c r="H1040" s="165"/>
      <c r="I1040" s="166"/>
      <c r="J1040" s="167"/>
      <c r="K1040" s="168"/>
      <c r="L1040" s="593"/>
      <c r="M1040" s="594"/>
      <c r="N1040" s="181" t="s">
        <v>1244</v>
      </c>
      <c r="O1040" s="172"/>
      <c r="P1040" s="173"/>
      <c r="Q1040" s="174"/>
      <c r="R1040" s="174"/>
      <c r="S1040" s="174"/>
      <c r="T1040" s="174"/>
      <c r="U1040" s="175"/>
      <c r="V1040" s="173"/>
      <c r="W1040" s="176"/>
      <c r="X1040" s="175"/>
    </row>
    <row r="1041" spans="1:24" ht="15" customHeight="1" x14ac:dyDescent="0.15">
      <c r="A1041" s="148">
        <v>11</v>
      </c>
      <c r="B1041" s="149">
        <v>4</v>
      </c>
      <c r="C1041" s="150"/>
      <c r="D1041" s="150"/>
      <c r="E1041" s="150"/>
      <c r="F1041" s="438" t="s">
        <v>1301</v>
      </c>
      <c r="G1041" s="633">
        <v>41247</v>
      </c>
      <c r="H1041" s="152">
        <v>41344</v>
      </c>
      <c r="I1041" s="177"/>
      <c r="J1041" s="178"/>
      <c r="K1041" s="179"/>
      <c r="L1041" s="591">
        <v>20000</v>
      </c>
      <c r="M1041" s="592">
        <v>10000</v>
      </c>
      <c r="N1041" s="156">
        <v>-10000</v>
      </c>
      <c r="O1041" s="157"/>
      <c r="P1041" s="158">
        <v>10000</v>
      </c>
      <c r="Q1041" s="159"/>
      <c r="R1041" s="159">
        <v>16</v>
      </c>
      <c r="S1041" s="136" t="s">
        <v>1231</v>
      </c>
      <c r="T1041" s="159">
        <v>3200</v>
      </c>
      <c r="U1041" s="160"/>
      <c r="V1041" s="158">
        <v>23200</v>
      </c>
      <c r="W1041" s="161"/>
      <c r="X1041" s="160">
        <v>13200</v>
      </c>
    </row>
    <row r="1042" spans="1:24" ht="15" customHeight="1" x14ac:dyDescent="0.15">
      <c r="A1042" s="162"/>
      <c r="B1042" s="163"/>
      <c r="C1042" s="164"/>
      <c r="D1042" s="164"/>
      <c r="E1042" s="164"/>
      <c r="F1042" s="433"/>
      <c r="G1042" s="632"/>
      <c r="H1042" s="165"/>
      <c r="I1042" s="166"/>
      <c r="J1042" s="167"/>
      <c r="K1042" s="168"/>
      <c r="L1042" s="593"/>
      <c r="M1042" s="594"/>
      <c r="N1042" s="181" t="s">
        <v>1149</v>
      </c>
      <c r="O1042" s="172"/>
      <c r="P1042" s="173"/>
      <c r="Q1042" s="174"/>
      <c r="R1042" s="174"/>
      <c r="S1042" s="174"/>
      <c r="T1042" s="174"/>
      <c r="U1042" s="175"/>
      <c r="V1042" s="173"/>
      <c r="W1042" s="176"/>
      <c r="X1042" s="175"/>
    </row>
    <row r="1043" spans="1:24" ht="15" customHeight="1" x14ac:dyDescent="0.15">
      <c r="A1043" s="148">
        <v>11</v>
      </c>
      <c r="B1043" s="149">
        <v>4</v>
      </c>
      <c r="C1043" s="150"/>
      <c r="D1043" s="150"/>
      <c r="E1043" s="150"/>
      <c r="F1043" s="438" t="s">
        <v>1302</v>
      </c>
      <c r="G1043" s="633">
        <v>41247</v>
      </c>
      <c r="H1043" s="152">
        <v>41268</v>
      </c>
      <c r="I1043" s="177"/>
      <c r="J1043" s="227" t="s">
        <v>1230</v>
      </c>
      <c r="K1043" s="179" t="s">
        <v>1303</v>
      </c>
      <c r="L1043" s="591">
        <v>20000</v>
      </c>
      <c r="M1043" s="592">
        <v>10000</v>
      </c>
      <c r="N1043" s="183">
        <v>-10000</v>
      </c>
      <c r="O1043" s="157"/>
      <c r="P1043" s="158">
        <v>10000</v>
      </c>
      <c r="Q1043" s="159"/>
      <c r="R1043" s="159">
        <v>12</v>
      </c>
      <c r="S1043" s="159">
        <v>16</v>
      </c>
      <c r="T1043" s="159">
        <v>2400</v>
      </c>
      <c r="U1043" s="160"/>
      <c r="V1043" s="158">
        <v>22400</v>
      </c>
      <c r="W1043" s="161"/>
      <c r="X1043" s="160">
        <v>12400</v>
      </c>
    </row>
    <row r="1044" spans="1:24" ht="15" customHeight="1" x14ac:dyDescent="0.15">
      <c r="A1044" s="162"/>
      <c r="B1044" s="163"/>
      <c r="C1044" s="164"/>
      <c r="D1044" s="164"/>
      <c r="E1044" s="164"/>
      <c r="F1044" s="433"/>
      <c r="G1044" s="632"/>
      <c r="H1044" s="165"/>
      <c r="I1044" s="166"/>
      <c r="J1044" s="167"/>
      <c r="K1044" s="168" t="s">
        <v>1304</v>
      </c>
      <c r="L1044" s="593"/>
      <c r="M1044" s="594"/>
      <c r="N1044" s="181" t="s">
        <v>1244</v>
      </c>
      <c r="O1044" s="172"/>
      <c r="P1044" s="173"/>
      <c r="Q1044" s="174"/>
      <c r="R1044" s="174"/>
      <c r="S1044" s="174"/>
      <c r="T1044" s="174"/>
      <c r="U1044" s="175"/>
      <c r="V1044" s="173"/>
      <c r="W1044" s="176"/>
      <c r="X1044" s="175"/>
    </row>
    <row r="1045" spans="1:24" ht="15" customHeight="1" x14ac:dyDescent="0.15">
      <c r="A1045" s="148">
        <v>11</v>
      </c>
      <c r="B1045" s="149" t="s">
        <v>1305</v>
      </c>
      <c r="C1045" s="150"/>
      <c r="D1045" s="150"/>
      <c r="E1045" s="150"/>
      <c r="F1045" s="438" t="s">
        <v>1306</v>
      </c>
      <c r="G1045" s="633">
        <v>41254</v>
      </c>
      <c r="H1045" s="152">
        <v>41250</v>
      </c>
      <c r="I1045" s="177" t="s">
        <v>1207</v>
      </c>
      <c r="J1045" s="178" t="s">
        <v>1207</v>
      </c>
      <c r="K1045" s="179"/>
      <c r="L1045" s="591">
        <v>60000</v>
      </c>
      <c r="M1045" s="592">
        <v>50000</v>
      </c>
      <c r="N1045" s="156">
        <v>-50000</v>
      </c>
      <c r="O1045" s="157"/>
      <c r="P1045" s="158">
        <v>10000</v>
      </c>
      <c r="Q1045" s="159"/>
      <c r="R1045" s="159">
        <v>20</v>
      </c>
      <c r="S1045" s="159">
        <v>20</v>
      </c>
      <c r="T1045" s="159">
        <v>4000</v>
      </c>
      <c r="U1045" s="160"/>
      <c r="V1045" s="158">
        <v>64000</v>
      </c>
      <c r="W1045" s="161"/>
      <c r="X1045" s="160">
        <v>14000</v>
      </c>
    </row>
    <row r="1046" spans="1:24" ht="15" customHeight="1" x14ac:dyDescent="0.15">
      <c r="A1046" s="162"/>
      <c r="B1046" s="163"/>
      <c r="C1046" s="164"/>
      <c r="D1046" s="164"/>
      <c r="E1046" s="164"/>
      <c r="F1046" s="433"/>
      <c r="G1046" s="632"/>
      <c r="H1046" s="165"/>
      <c r="I1046" s="166"/>
      <c r="J1046" s="167"/>
      <c r="K1046" s="168"/>
      <c r="L1046" s="593"/>
      <c r="M1046" s="594"/>
      <c r="N1046" s="181" t="s">
        <v>1244</v>
      </c>
      <c r="O1046" s="172"/>
      <c r="P1046" s="173"/>
      <c r="Q1046" s="174"/>
      <c r="R1046" s="174"/>
      <c r="S1046" s="174"/>
      <c r="T1046" s="174"/>
      <c r="U1046" s="175"/>
      <c r="V1046" s="173"/>
      <c r="W1046" s="176"/>
      <c r="X1046" s="175"/>
    </row>
    <row r="1047" spans="1:24" ht="15" customHeight="1" x14ac:dyDescent="0.15">
      <c r="A1047" s="148">
        <v>11</v>
      </c>
      <c r="B1047" s="149" t="s">
        <v>1307</v>
      </c>
      <c r="C1047" s="150"/>
      <c r="D1047" s="150"/>
      <c r="E1047" s="150"/>
      <c r="F1047" s="438" t="s">
        <v>1308</v>
      </c>
      <c r="G1047" s="633">
        <v>41261</v>
      </c>
      <c r="H1047" s="152">
        <v>41269</v>
      </c>
      <c r="I1047" s="177"/>
      <c r="J1047" s="227" t="s">
        <v>1230</v>
      </c>
      <c r="K1047" s="179" t="s">
        <v>1247</v>
      </c>
      <c r="L1047" s="591">
        <v>60000</v>
      </c>
      <c r="M1047" s="592">
        <v>50000</v>
      </c>
      <c r="N1047" s="156">
        <v>-50000</v>
      </c>
      <c r="O1047" s="157"/>
      <c r="P1047" s="158">
        <v>10000</v>
      </c>
      <c r="Q1047" s="159"/>
      <c r="R1047" s="159">
        <v>148</v>
      </c>
      <c r="S1047" s="159">
        <v>164</v>
      </c>
      <c r="T1047" s="159">
        <v>29600</v>
      </c>
      <c r="U1047" s="160"/>
      <c r="V1047" s="158">
        <v>89600</v>
      </c>
      <c r="W1047" s="161"/>
      <c r="X1047" s="160">
        <v>39600</v>
      </c>
    </row>
    <row r="1048" spans="1:24" ht="15" customHeight="1" x14ac:dyDescent="0.15">
      <c r="A1048" s="192"/>
      <c r="B1048" s="212"/>
      <c r="C1048" s="213"/>
      <c r="D1048" s="213"/>
      <c r="E1048" s="213"/>
      <c r="F1048" s="439" t="s">
        <v>1309</v>
      </c>
      <c r="G1048" s="634"/>
      <c r="H1048" s="185"/>
      <c r="I1048" s="221"/>
      <c r="J1048" s="227"/>
      <c r="K1048" s="222"/>
      <c r="L1048" s="597"/>
      <c r="M1048" s="598"/>
      <c r="N1048" s="183" t="s">
        <v>1244</v>
      </c>
      <c r="O1048" s="191"/>
      <c r="P1048" s="196"/>
      <c r="Q1048" s="194"/>
      <c r="R1048" s="194"/>
      <c r="S1048" s="194"/>
      <c r="T1048" s="194"/>
      <c r="U1048" s="195"/>
      <c r="V1048" s="196"/>
      <c r="W1048" s="197"/>
      <c r="X1048" s="195"/>
    </row>
    <row r="1049" spans="1:24" ht="15" customHeight="1" x14ac:dyDescent="0.15">
      <c r="A1049" s="192"/>
      <c r="B1049" s="212"/>
      <c r="C1049" s="213"/>
      <c r="D1049" s="213"/>
      <c r="E1049" s="213"/>
      <c r="F1049" s="439" t="s">
        <v>1310</v>
      </c>
      <c r="G1049" s="634"/>
      <c r="H1049" s="185"/>
      <c r="I1049" s="221"/>
      <c r="J1049" s="227"/>
      <c r="K1049" s="222"/>
      <c r="L1049" s="597"/>
      <c r="M1049" s="598"/>
      <c r="N1049" s="183"/>
      <c r="O1049" s="191"/>
      <c r="P1049" s="196"/>
      <c r="Q1049" s="194"/>
      <c r="R1049" s="194"/>
      <c r="S1049" s="194"/>
      <c r="T1049" s="194"/>
      <c r="U1049" s="195"/>
      <c r="V1049" s="196"/>
      <c r="W1049" s="197"/>
      <c r="X1049" s="195"/>
    </row>
    <row r="1050" spans="1:24" ht="15" customHeight="1" x14ac:dyDescent="0.15">
      <c r="A1050" s="148">
        <v>9</v>
      </c>
      <c r="B1050" s="149" t="s">
        <v>1311</v>
      </c>
      <c r="C1050" s="150"/>
      <c r="D1050" s="150"/>
      <c r="E1050" s="150"/>
      <c r="F1050" s="438" t="s">
        <v>1312</v>
      </c>
      <c r="G1050" s="633"/>
      <c r="H1050" s="152"/>
      <c r="I1050" s="177"/>
      <c r="J1050" s="178"/>
      <c r="K1050" s="179" t="s">
        <v>1135</v>
      </c>
      <c r="L1050" s="591">
        <v>30000</v>
      </c>
      <c r="M1050" s="592">
        <v>30000</v>
      </c>
      <c r="N1050" s="156">
        <v>-30000</v>
      </c>
      <c r="O1050" s="157"/>
      <c r="P1050" s="283"/>
      <c r="Q1050" s="284"/>
      <c r="R1050" s="159"/>
      <c r="S1050" s="159">
        <v>48</v>
      </c>
      <c r="T1050" s="159"/>
      <c r="U1050" s="160"/>
      <c r="V1050" s="158"/>
      <c r="W1050" s="161"/>
      <c r="X1050" s="160"/>
    </row>
    <row r="1051" spans="1:24" ht="15" customHeight="1" x14ac:dyDescent="0.15">
      <c r="A1051" s="162"/>
      <c r="B1051" s="163"/>
      <c r="C1051" s="164"/>
      <c r="D1051" s="164"/>
      <c r="E1051" s="164"/>
      <c r="F1051" s="433">
        <v>30000</v>
      </c>
      <c r="G1051" s="632"/>
      <c r="H1051" s="165"/>
      <c r="I1051" s="166"/>
      <c r="J1051" s="167"/>
      <c r="K1051" s="168" t="s">
        <v>1136</v>
      </c>
      <c r="L1051" s="593"/>
      <c r="M1051" s="594"/>
      <c r="N1051" s="181" t="s">
        <v>1244</v>
      </c>
      <c r="O1051" s="172"/>
      <c r="P1051" s="228"/>
      <c r="Q1051" s="170"/>
      <c r="R1051" s="174"/>
      <c r="S1051" s="174"/>
      <c r="T1051" s="174"/>
      <c r="U1051" s="175"/>
      <c r="V1051" s="173"/>
      <c r="W1051" s="176"/>
      <c r="X1051" s="175"/>
    </row>
    <row r="1052" spans="1:24" ht="15" customHeight="1" x14ac:dyDescent="0.15">
      <c r="A1052" s="285">
        <v>12</v>
      </c>
      <c r="B1052" s="149" t="s">
        <v>1311</v>
      </c>
      <c r="C1052" s="150"/>
      <c r="D1052" s="150"/>
      <c r="E1052" s="150"/>
      <c r="F1052" s="451" t="s">
        <v>1313</v>
      </c>
      <c r="G1052" s="640" t="s">
        <v>1231</v>
      </c>
      <c r="H1052" s="229" t="s">
        <v>1231</v>
      </c>
      <c r="I1052" s="137" t="s">
        <v>1231</v>
      </c>
      <c r="J1052" s="138" t="s">
        <v>1231</v>
      </c>
      <c r="K1052" s="179" t="s">
        <v>1135</v>
      </c>
      <c r="L1052" s="591">
        <v>10000</v>
      </c>
      <c r="M1052" s="592">
        <v>10000</v>
      </c>
      <c r="N1052" s="156">
        <v>-10000</v>
      </c>
      <c r="O1052" s="157"/>
      <c r="P1052" s="158"/>
      <c r="Q1052" s="159"/>
      <c r="R1052" s="159"/>
      <c r="S1052" s="159"/>
      <c r="T1052" s="159"/>
      <c r="U1052" s="160"/>
      <c r="V1052" s="158"/>
      <c r="W1052" s="161"/>
      <c r="X1052" s="160"/>
    </row>
    <row r="1053" spans="1:24" ht="15" customHeight="1" x14ac:dyDescent="0.15">
      <c r="A1053" s="286"/>
      <c r="B1053" s="287"/>
      <c r="C1053" s="164"/>
      <c r="D1053" s="164"/>
      <c r="E1053" s="164"/>
      <c r="F1053" s="452">
        <v>10000</v>
      </c>
      <c r="G1053" s="632"/>
      <c r="H1053" s="165"/>
      <c r="I1053" s="166"/>
      <c r="J1053" s="167"/>
      <c r="K1053" s="168" t="s">
        <v>1136</v>
      </c>
      <c r="L1053" s="593"/>
      <c r="M1053" s="594"/>
      <c r="N1053" s="181" t="s">
        <v>1244</v>
      </c>
      <c r="O1053" s="172"/>
      <c r="P1053" s="173"/>
      <c r="Q1053" s="174"/>
      <c r="R1053" s="174"/>
      <c r="S1053" s="174"/>
      <c r="T1053" s="174"/>
      <c r="U1053" s="175"/>
      <c r="V1053" s="173"/>
      <c r="W1053" s="176"/>
      <c r="X1053" s="175"/>
    </row>
    <row r="1054" spans="1:24" ht="15" customHeight="1" x14ac:dyDescent="0.15">
      <c r="A1054" s="288"/>
      <c r="B1054" s="289"/>
      <c r="C1054" s="150"/>
      <c r="D1054" s="150"/>
      <c r="E1054" s="150"/>
      <c r="F1054" s="451" t="s">
        <v>1314</v>
      </c>
      <c r="G1054" s="640" t="s">
        <v>1231</v>
      </c>
      <c r="H1054" s="229" t="s">
        <v>1231</v>
      </c>
      <c r="I1054" s="137" t="s">
        <v>1231</v>
      </c>
      <c r="J1054" s="138" t="s">
        <v>1231</v>
      </c>
      <c r="K1054" s="179" t="s">
        <v>1315</v>
      </c>
      <c r="L1054" s="591"/>
      <c r="M1054" s="592"/>
      <c r="N1054" s="156"/>
      <c r="O1054" s="157"/>
      <c r="P1054" s="158"/>
      <c r="Q1054" s="159"/>
      <c r="R1054" s="159"/>
      <c r="S1054" s="159"/>
      <c r="T1054" s="159"/>
      <c r="U1054" s="160"/>
      <c r="V1054" s="158"/>
      <c r="W1054" s="161"/>
      <c r="X1054" s="160"/>
    </row>
    <row r="1055" spans="1:24" ht="15" customHeight="1" thickBot="1" x14ac:dyDescent="0.2">
      <c r="A1055" s="290"/>
      <c r="B1055" s="291"/>
      <c r="C1055" s="232"/>
      <c r="D1055" s="232"/>
      <c r="E1055" s="232"/>
      <c r="F1055" s="453">
        <v>20000</v>
      </c>
      <c r="G1055" s="637"/>
      <c r="H1055" s="233"/>
      <c r="I1055" s="234"/>
      <c r="J1055" s="235"/>
      <c r="K1055" s="236"/>
      <c r="L1055" s="601"/>
      <c r="M1055" s="602"/>
      <c r="N1055" s="237"/>
      <c r="O1055" s="238"/>
      <c r="P1055" s="239"/>
      <c r="Q1055" s="240"/>
      <c r="R1055" s="240"/>
      <c r="S1055" s="240"/>
      <c r="T1055" s="240"/>
      <c r="U1055" s="241"/>
      <c r="V1055" s="239"/>
      <c r="W1055" s="242"/>
      <c r="X1055" s="241"/>
    </row>
    <row r="1056" spans="1:24" ht="15" customHeight="1" thickTop="1" x14ac:dyDescent="0.15">
      <c r="A1056" s="1459" t="s">
        <v>1316</v>
      </c>
      <c r="B1056" s="1460"/>
      <c r="C1056" s="271"/>
      <c r="D1056" s="272"/>
      <c r="E1056" s="813"/>
      <c r="F1056" s="1425" t="s">
        <v>901</v>
      </c>
      <c r="G1056" s="1461" t="s">
        <v>902</v>
      </c>
      <c r="H1056" s="1464" t="s">
        <v>903</v>
      </c>
      <c r="I1056" s="132"/>
      <c r="J1056" s="133"/>
      <c r="K1056" s="1416" t="s">
        <v>904</v>
      </c>
      <c r="L1056" s="1467" t="s">
        <v>1317</v>
      </c>
      <c r="M1056" s="589" t="s">
        <v>1226</v>
      </c>
      <c r="N1056" s="141">
        <f>M1058+N1058</f>
        <v>0</v>
      </c>
      <c r="O1056" s="1470" t="s">
        <v>907</v>
      </c>
      <c r="P1056" s="1447" t="s">
        <v>908</v>
      </c>
      <c r="Q1056" s="1449" t="s">
        <v>909</v>
      </c>
      <c r="R1056" s="1452" t="s">
        <v>910</v>
      </c>
      <c r="S1056" s="190" t="s">
        <v>910</v>
      </c>
      <c r="T1056" s="1452" t="s">
        <v>911</v>
      </c>
      <c r="U1056" s="1453" t="s">
        <v>912</v>
      </c>
      <c r="V1056" s="1447" t="s">
        <v>913</v>
      </c>
      <c r="W1056" s="1438" t="s">
        <v>914</v>
      </c>
      <c r="X1056" s="1440" t="s">
        <v>915</v>
      </c>
    </row>
    <row r="1057" spans="1:24" ht="15" customHeight="1" x14ac:dyDescent="0.15">
      <c r="A1057" s="1384" t="s">
        <v>916</v>
      </c>
      <c r="B1057" s="1422" t="s">
        <v>917</v>
      </c>
      <c r="C1057" s="213"/>
      <c r="D1057" s="213"/>
      <c r="E1057" s="213"/>
      <c r="F1057" s="1425"/>
      <c r="G1057" s="1462"/>
      <c r="H1057" s="1465"/>
      <c r="I1057" s="137" t="s">
        <v>918</v>
      </c>
      <c r="J1057" s="138" t="s">
        <v>919</v>
      </c>
      <c r="K1057" s="1417"/>
      <c r="L1057" s="1413"/>
      <c r="M1057" s="607" t="s">
        <v>920</v>
      </c>
      <c r="N1057" s="143" t="s">
        <v>921</v>
      </c>
      <c r="O1057" s="1471"/>
      <c r="P1057" s="1371"/>
      <c r="Q1057" s="1373"/>
      <c r="R1057" s="1375"/>
      <c r="S1057" s="140" t="s">
        <v>922</v>
      </c>
      <c r="T1057" s="1375"/>
      <c r="U1057" s="1377"/>
      <c r="V1057" s="1371"/>
      <c r="W1057" s="1381"/>
      <c r="X1057" s="1383"/>
    </row>
    <row r="1058" spans="1:24" ht="15" customHeight="1" thickBot="1" x14ac:dyDescent="0.2">
      <c r="A1058" s="1385"/>
      <c r="B1058" s="1423"/>
      <c r="C1058" s="200"/>
      <c r="D1058" s="200"/>
      <c r="E1058" s="200"/>
      <c r="F1058" s="1426"/>
      <c r="G1058" s="1463"/>
      <c r="H1058" s="1466"/>
      <c r="I1058" s="144" t="s">
        <v>923</v>
      </c>
      <c r="J1058" s="145" t="s">
        <v>924</v>
      </c>
      <c r="K1058" s="1418"/>
      <c r="L1058" s="590">
        <f t="shared" ref="L1058:R1058" si="14">SUM(L1059:L1139)</f>
        <v>1140000</v>
      </c>
      <c r="M1058" s="609">
        <f t="shared" si="14"/>
        <v>840000</v>
      </c>
      <c r="N1058" s="293">
        <f t="shared" si="14"/>
        <v>-840000</v>
      </c>
      <c r="O1058" s="147">
        <f t="shared" si="14"/>
        <v>0</v>
      </c>
      <c r="P1058" s="294">
        <f t="shared" si="14"/>
        <v>300000</v>
      </c>
      <c r="Q1058" s="292">
        <f t="shared" si="14"/>
        <v>0</v>
      </c>
      <c r="R1058" s="292">
        <f t="shared" si="14"/>
        <v>3621</v>
      </c>
      <c r="S1058" s="292" t="s">
        <v>1318</v>
      </c>
      <c r="T1058" s="292">
        <f>SUM(T1059:T1139)</f>
        <v>724200</v>
      </c>
      <c r="U1058" s="147">
        <f>SUM(U1059:U1139)</f>
        <v>0</v>
      </c>
      <c r="V1058" s="294">
        <f>SUM(V1059:V1139)</f>
        <v>1794200</v>
      </c>
      <c r="W1058" s="293">
        <f>SUM(W1059:W1139)</f>
        <v>-420</v>
      </c>
      <c r="X1058" s="147">
        <f>SUM(X1059:X1139)</f>
        <v>1000180</v>
      </c>
    </row>
    <row r="1059" spans="1:24" ht="15" customHeight="1" x14ac:dyDescent="0.15">
      <c r="A1059" s="192">
        <v>1</v>
      </c>
      <c r="B1059" s="212" t="s">
        <v>1319</v>
      </c>
      <c r="C1059" s="213"/>
      <c r="D1059" s="213"/>
      <c r="E1059" s="213"/>
      <c r="F1059" s="439" t="s">
        <v>1320</v>
      </c>
      <c r="G1059" s="634">
        <v>40597</v>
      </c>
      <c r="H1059" s="185">
        <v>40829</v>
      </c>
      <c r="I1059" s="221"/>
      <c r="J1059" s="227" t="s">
        <v>1230</v>
      </c>
      <c r="K1059" s="222"/>
      <c r="L1059" s="597">
        <v>40000</v>
      </c>
      <c r="M1059" s="598">
        <v>30000</v>
      </c>
      <c r="N1059" s="183">
        <v>-30000</v>
      </c>
      <c r="O1059" s="295"/>
      <c r="P1059" s="196">
        <v>10000</v>
      </c>
      <c r="Q1059" s="194"/>
      <c r="R1059" s="194">
        <v>295</v>
      </c>
      <c r="S1059" s="194"/>
      <c r="T1059" s="194">
        <v>59000</v>
      </c>
      <c r="U1059" s="195"/>
      <c r="V1059" s="196">
        <v>99000</v>
      </c>
      <c r="W1059" s="197"/>
      <c r="X1059" s="195">
        <v>69000</v>
      </c>
    </row>
    <row r="1060" spans="1:24" ht="15" customHeight="1" x14ac:dyDescent="0.15">
      <c r="A1060" s="192"/>
      <c r="B1060" s="212"/>
      <c r="C1060" s="213"/>
      <c r="D1060" s="213"/>
      <c r="E1060" s="213"/>
      <c r="F1060" s="439" t="s">
        <v>1321</v>
      </c>
      <c r="G1060" s="634"/>
      <c r="H1060" s="185"/>
      <c r="I1060" s="221"/>
      <c r="J1060" s="227"/>
      <c r="K1060" s="222"/>
      <c r="L1060" s="597"/>
      <c r="M1060" s="598"/>
      <c r="N1060" s="296" t="s">
        <v>1322</v>
      </c>
      <c r="O1060" s="295"/>
      <c r="P1060" s="196"/>
      <c r="Q1060" s="194"/>
      <c r="R1060" s="194"/>
      <c r="S1060" s="194"/>
      <c r="T1060" s="194"/>
      <c r="U1060" s="195"/>
      <c r="V1060" s="196"/>
      <c r="W1060" s="197"/>
      <c r="X1060" s="195"/>
    </row>
    <row r="1061" spans="1:24" ht="15" customHeight="1" x14ac:dyDescent="0.15">
      <c r="A1061" s="148">
        <v>2</v>
      </c>
      <c r="B1061" s="149" t="s">
        <v>1323</v>
      </c>
      <c r="C1061" s="150"/>
      <c r="D1061" s="150"/>
      <c r="E1061" s="150"/>
      <c r="F1061" s="438" t="s">
        <v>1324</v>
      </c>
      <c r="G1061" s="633">
        <v>40608</v>
      </c>
      <c r="H1061" s="152">
        <v>40632</v>
      </c>
      <c r="I1061" s="177"/>
      <c r="J1061" s="178" t="s">
        <v>1207</v>
      </c>
      <c r="K1061" s="179"/>
      <c r="L1061" s="591">
        <v>40000</v>
      </c>
      <c r="M1061" s="592">
        <v>30000</v>
      </c>
      <c r="N1061" s="156">
        <v>-30000</v>
      </c>
      <c r="O1061" s="268"/>
      <c r="P1061" s="158">
        <v>10000</v>
      </c>
      <c r="Q1061" s="159"/>
      <c r="R1061" s="159">
        <v>48</v>
      </c>
      <c r="S1061" s="159"/>
      <c r="T1061" s="159">
        <v>9600</v>
      </c>
      <c r="U1061" s="160"/>
      <c r="V1061" s="158">
        <v>49600</v>
      </c>
      <c r="W1061" s="161"/>
      <c r="X1061" s="160">
        <v>19600</v>
      </c>
    </row>
    <row r="1062" spans="1:24" ht="15" customHeight="1" x14ac:dyDescent="0.15">
      <c r="A1062" s="162"/>
      <c r="B1062" s="163"/>
      <c r="C1062" s="164"/>
      <c r="D1062" s="164"/>
      <c r="E1062" s="164"/>
      <c r="F1062" s="433"/>
      <c r="G1062" s="632"/>
      <c r="H1062" s="165"/>
      <c r="I1062" s="166"/>
      <c r="J1062" s="167"/>
      <c r="K1062" s="168"/>
      <c r="L1062" s="593"/>
      <c r="M1062" s="594"/>
      <c r="N1062" s="296" t="s">
        <v>1325</v>
      </c>
      <c r="O1062" s="297"/>
      <c r="P1062" s="298" t="s">
        <v>1326</v>
      </c>
      <c r="Q1062" s="170"/>
      <c r="R1062" s="174"/>
      <c r="S1062" s="174"/>
      <c r="T1062" s="174"/>
      <c r="U1062" s="175"/>
      <c r="V1062" s="173"/>
      <c r="W1062" s="176"/>
      <c r="X1062" s="175"/>
    </row>
    <row r="1063" spans="1:24" ht="15" customHeight="1" x14ac:dyDescent="0.15">
      <c r="A1063" s="148">
        <v>2</v>
      </c>
      <c r="B1063" s="149">
        <v>6</v>
      </c>
      <c r="C1063" s="150"/>
      <c r="D1063" s="150"/>
      <c r="E1063" s="150"/>
      <c r="F1063" s="438" t="s">
        <v>1327</v>
      </c>
      <c r="G1063" s="633">
        <v>40608</v>
      </c>
      <c r="H1063" s="152">
        <v>40829</v>
      </c>
      <c r="I1063" s="177"/>
      <c r="J1063" s="227" t="s">
        <v>1230</v>
      </c>
      <c r="K1063" s="179"/>
      <c r="L1063" s="591">
        <v>20000</v>
      </c>
      <c r="M1063" s="592">
        <v>10000</v>
      </c>
      <c r="N1063" s="156">
        <v>-10000</v>
      </c>
      <c r="O1063" s="268"/>
      <c r="P1063" s="158">
        <v>10000</v>
      </c>
      <c r="Q1063" s="159"/>
      <c r="R1063" s="159">
        <v>52</v>
      </c>
      <c r="S1063" s="159"/>
      <c r="T1063" s="159">
        <v>10400</v>
      </c>
      <c r="U1063" s="160"/>
      <c r="V1063" s="158">
        <v>30400</v>
      </c>
      <c r="W1063" s="161"/>
      <c r="X1063" s="160">
        <v>20400</v>
      </c>
    </row>
    <row r="1064" spans="1:24" ht="15" customHeight="1" x14ac:dyDescent="0.15">
      <c r="A1064" s="162"/>
      <c r="B1064" s="163"/>
      <c r="C1064" s="164"/>
      <c r="D1064" s="164"/>
      <c r="E1064" s="164"/>
      <c r="F1064" s="433"/>
      <c r="G1064" s="632"/>
      <c r="H1064" s="165"/>
      <c r="I1064" s="166"/>
      <c r="J1064" s="167"/>
      <c r="K1064" s="168"/>
      <c r="L1064" s="593"/>
      <c r="M1064" s="594"/>
      <c r="N1064" s="171" t="s">
        <v>1322</v>
      </c>
      <c r="O1064" s="297"/>
      <c r="P1064" s="173"/>
      <c r="Q1064" s="174"/>
      <c r="R1064" s="174"/>
      <c r="S1064" s="174"/>
      <c r="T1064" s="174"/>
      <c r="U1064" s="175"/>
      <c r="V1064" s="173"/>
      <c r="W1064" s="176"/>
      <c r="X1064" s="175"/>
    </row>
    <row r="1065" spans="1:24" ht="15" customHeight="1" x14ac:dyDescent="0.15">
      <c r="A1065" s="148">
        <v>2</v>
      </c>
      <c r="B1065" s="149">
        <v>20</v>
      </c>
      <c r="C1065" s="150"/>
      <c r="D1065" s="150"/>
      <c r="E1065" s="150"/>
      <c r="F1065" s="438" t="s">
        <v>1328</v>
      </c>
      <c r="G1065" s="633">
        <v>40622</v>
      </c>
      <c r="H1065" s="152">
        <v>40632</v>
      </c>
      <c r="I1065" s="177" t="s">
        <v>1207</v>
      </c>
      <c r="J1065" s="178" t="s">
        <v>1207</v>
      </c>
      <c r="K1065" s="179"/>
      <c r="L1065" s="591">
        <v>60000</v>
      </c>
      <c r="M1065" s="592">
        <v>50000</v>
      </c>
      <c r="N1065" s="156">
        <v>-50000</v>
      </c>
      <c r="O1065" s="268"/>
      <c r="P1065" s="158">
        <v>10000</v>
      </c>
      <c r="Q1065" s="159"/>
      <c r="R1065" s="159">
        <v>12</v>
      </c>
      <c r="S1065" s="159"/>
      <c r="T1065" s="159">
        <v>2400</v>
      </c>
      <c r="U1065" s="160"/>
      <c r="V1065" s="158">
        <v>62400</v>
      </c>
      <c r="W1065" s="161"/>
      <c r="X1065" s="160">
        <v>12400</v>
      </c>
    </row>
    <row r="1066" spans="1:24" ht="15" customHeight="1" x14ac:dyDescent="0.15">
      <c r="A1066" s="192"/>
      <c r="B1066" s="212"/>
      <c r="C1066" s="213"/>
      <c r="D1066" s="213"/>
      <c r="E1066" s="213"/>
      <c r="F1066" s="439"/>
      <c r="G1066" s="634"/>
      <c r="H1066" s="185"/>
      <c r="I1066" s="221"/>
      <c r="J1066" s="167"/>
      <c r="K1066" s="222"/>
      <c r="L1066" s="597"/>
      <c r="M1066" s="598"/>
      <c r="N1066" s="296" t="s">
        <v>1325</v>
      </c>
      <c r="O1066" s="295"/>
      <c r="P1066" s="298" t="s">
        <v>1326</v>
      </c>
      <c r="Q1066" s="190"/>
      <c r="R1066" s="194"/>
      <c r="S1066" s="194"/>
      <c r="T1066" s="194"/>
      <c r="U1066" s="195"/>
      <c r="V1066" s="196"/>
      <c r="W1066" s="197"/>
      <c r="X1066" s="195"/>
    </row>
    <row r="1067" spans="1:24" ht="15" customHeight="1" x14ac:dyDescent="0.15">
      <c r="A1067" s="148">
        <v>2</v>
      </c>
      <c r="B1067" s="149">
        <v>20</v>
      </c>
      <c r="C1067" s="150"/>
      <c r="D1067" s="150"/>
      <c r="E1067" s="150"/>
      <c r="F1067" s="438" t="s">
        <v>1329</v>
      </c>
      <c r="G1067" s="633">
        <v>40622</v>
      </c>
      <c r="H1067" s="152">
        <v>40784</v>
      </c>
      <c r="I1067" s="177"/>
      <c r="J1067" s="227" t="s">
        <v>1230</v>
      </c>
      <c r="K1067" s="179"/>
      <c r="L1067" s="591">
        <v>20000</v>
      </c>
      <c r="M1067" s="592">
        <v>10000</v>
      </c>
      <c r="N1067" s="156">
        <v>-10000</v>
      </c>
      <c r="O1067" s="268"/>
      <c r="P1067" s="158">
        <v>10000</v>
      </c>
      <c r="Q1067" s="159"/>
      <c r="R1067" s="159">
        <v>201</v>
      </c>
      <c r="S1067" s="159"/>
      <c r="T1067" s="159">
        <v>40200</v>
      </c>
      <c r="U1067" s="160"/>
      <c r="V1067" s="158">
        <v>60200</v>
      </c>
      <c r="W1067" s="161"/>
      <c r="X1067" s="160">
        <v>50200</v>
      </c>
    </row>
    <row r="1068" spans="1:24" ht="15" customHeight="1" x14ac:dyDescent="0.15">
      <c r="A1068" s="162"/>
      <c r="B1068" s="163"/>
      <c r="C1068" s="164"/>
      <c r="D1068" s="164"/>
      <c r="E1068" s="164"/>
      <c r="F1068" s="433"/>
      <c r="G1068" s="632"/>
      <c r="H1068" s="165"/>
      <c r="I1068" s="166"/>
      <c r="J1068" s="167"/>
      <c r="K1068" s="168"/>
      <c r="L1068" s="593"/>
      <c r="M1068" s="594"/>
      <c r="N1068" s="171" t="s">
        <v>1322</v>
      </c>
      <c r="O1068" s="297"/>
      <c r="P1068" s="173"/>
      <c r="Q1068" s="174"/>
      <c r="R1068" s="174"/>
      <c r="S1068" s="174"/>
      <c r="T1068" s="174"/>
      <c r="U1068" s="175"/>
      <c r="V1068" s="173"/>
      <c r="W1068" s="176"/>
      <c r="X1068" s="175"/>
    </row>
    <row r="1069" spans="1:24" ht="15" customHeight="1" x14ac:dyDescent="0.15">
      <c r="A1069" s="148">
        <v>3</v>
      </c>
      <c r="B1069" s="149">
        <v>13</v>
      </c>
      <c r="C1069" s="150"/>
      <c r="D1069" s="150"/>
      <c r="E1069" s="150"/>
      <c r="F1069" s="438" t="s">
        <v>1330</v>
      </c>
      <c r="G1069" s="1457" t="s">
        <v>946</v>
      </c>
      <c r="H1069" s="1458"/>
      <c r="I1069" s="137" t="s">
        <v>1231</v>
      </c>
      <c r="J1069" s="138" t="s">
        <v>1231</v>
      </c>
      <c r="K1069" s="299"/>
      <c r="L1069" s="597">
        <v>0</v>
      </c>
      <c r="M1069" s="610"/>
      <c r="N1069" s="300"/>
      <c r="O1069" s="301"/>
      <c r="P1069" s="302"/>
      <c r="Q1069" s="303"/>
      <c r="R1069" s="159"/>
      <c r="S1069" s="159"/>
      <c r="T1069" s="284"/>
      <c r="U1069" s="304"/>
      <c r="V1069" s="283"/>
      <c r="W1069" s="305"/>
      <c r="X1069" s="304"/>
    </row>
    <row r="1070" spans="1:24" ht="15" customHeight="1" x14ac:dyDescent="0.15">
      <c r="A1070" s="162"/>
      <c r="B1070" s="163"/>
      <c r="C1070" s="164"/>
      <c r="D1070" s="164"/>
      <c r="E1070" s="164"/>
      <c r="F1070" s="433"/>
      <c r="G1070" s="632"/>
      <c r="H1070" s="224"/>
      <c r="I1070" s="166"/>
      <c r="J1070" s="167"/>
      <c r="K1070" s="168"/>
      <c r="L1070" s="593"/>
      <c r="M1070" s="611"/>
      <c r="N1070" s="307"/>
      <c r="O1070" s="308"/>
      <c r="P1070" s="309"/>
      <c r="Q1070" s="310"/>
      <c r="R1070" s="174"/>
      <c r="S1070" s="174"/>
      <c r="T1070" s="310"/>
      <c r="U1070" s="311"/>
      <c r="V1070" s="309"/>
      <c r="W1070" s="312"/>
      <c r="X1070" s="311"/>
    </row>
    <row r="1071" spans="1:24" ht="15" customHeight="1" x14ac:dyDescent="0.15">
      <c r="A1071" s="148">
        <v>3</v>
      </c>
      <c r="B1071" s="149" t="s">
        <v>1331</v>
      </c>
      <c r="C1071" s="150"/>
      <c r="D1071" s="150"/>
      <c r="E1071" s="150"/>
      <c r="F1071" s="438" t="s">
        <v>1332</v>
      </c>
      <c r="G1071" s="633">
        <v>40765</v>
      </c>
      <c r="H1071" s="152">
        <v>40829</v>
      </c>
      <c r="I1071" s="177"/>
      <c r="J1071" s="227" t="s">
        <v>1230</v>
      </c>
      <c r="K1071" s="179" t="s">
        <v>1333</v>
      </c>
      <c r="L1071" s="591">
        <v>40000</v>
      </c>
      <c r="M1071" s="592">
        <v>30000</v>
      </c>
      <c r="N1071" s="156">
        <v>-30000</v>
      </c>
      <c r="O1071" s="268"/>
      <c r="P1071" s="158">
        <v>10000</v>
      </c>
      <c r="Q1071" s="159"/>
      <c r="R1071" s="159">
        <v>470</v>
      </c>
      <c r="S1071" s="159"/>
      <c r="T1071" s="159">
        <v>94000</v>
      </c>
      <c r="U1071" s="160"/>
      <c r="V1071" s="158">
        <v>134000</v>
      </c>
      <c r="W1071" s="161"/>
      <c r="X1071" s="160">
        <v>100400</v>
      </c>
    </row>
    <row r="1072" spans="1:24" ht="15" customHeight="1" x14ac:dyDescent="0.15">
      <c r="A1072" s="192">
        <v>7</v>
      </c>
      <c r="B1072" s="212" t="s">
        <v>1266</v>
      </c>
      <c r="C1072" s="213"/>
      <c r="D1072" s="213"/>
      <c r="E1072" s="213"/>
      <c r="F1072" s="439" t="s">
        <v>1334</v>
      </c>
      <c r="G1072" s="634"/>
      <c r="H1072" s="185"/>
      <c r="I1072" s="221"/>
      <c r="J1072" s="167"/>
      <c r="K1072" s="222"/>
      <c r="L1072" s="597"/>
      <c r="M1072" s="598"/>
      <c r="N1072" s="296" t="s">
        <v>1325</v>
      </c>
      <c r="O1072" s="295"/>
      <c r="P1072" s="196"/>
      <c r="Q1072" s="194"/>
      <c r="R1072" s="194"/>
      <c r="S1072" s="194"/>
      <c r="T1072" s="194"/>
      <c r="U1072" s="195"/>
      <c r="V1072" s="196"/>
      <c r="W1072" s="197"/>
      <c r="X1072" s="195"/>
    </row>
    <row r="1073" spans="1:24" ht="15" customHeight="1" x14ac:dyDescent="0.15">
      <c r="A1073" s="148">
        <v>4</v>
      </c>
      <c r="B1073" s="149">
        <v>3</v>
      </c>
      <c r="C1073" s="150"/>
      <c r="D1073" s="150"/>
      <c r="E1073" s="150"/>
      <c r="F1073" s="438" t="s">
        <v>1335</v>
      </c>
      <c r="G1073" s="633">
        <v>40666</v>
      </c>
      <c r="H1073" s="313">
        <v>40829</v>
      </c>
      <c r="I1073" s="314"/>
      <c r="J1073" s="227" t="s">
        <v>1230</v>
      </c>
      <c r="K1073" s="315"/>
      <c r="L1073" s="591">
        <v>60000</v>
      </c>
      <c r="M1073" s="592">
        <v>50000</v>
      </c>
      <c r="N1073" s="156">
        <v>-50000</v>
      </c>
      <c r="O1073" s="268"/>
      <c r="P1073" s="184">
        <v>10000</v>
      </c>
      <c r="Q1073" s="266"/>
      <c r="R1073" s="159">
        <v>128</v>
      </c>
      <c r="S1073" s="159"/>
      <c r="T1073" s="159">
        <v>25600</v>
      </c>
      <c r="U1073" s="160"/>
      <c r="V1073" s="158">
        <v>25600</v>
      </c>
      <c r="W1073" s="161"/>
      <c r="X1073" s="160">
        <v>25600</v>
      </c>
    </row>
    <row r="1074" spans="1:24" ht="15" customHeight="1" x14ac:dyDescent="0.15">
      <c r="A1074" s="192"/>
      <c r="B1074" s="212"/>
      <c r="C1074" s="213"/>
      <c r="D1074" s="213"/>
      <c r="E1074" s="213"/>
      <c r="F1074" s="439" t="s">
        <v>1336</v>
      </c>
      <c r="G1074" s="634"/>
      <c r="H1074" s="281">
        <v>40939</v>
      </c>
      <c r="I1074" s="255"/>
      <c r="J1074" s="256"/>
      <c r="K1074" s="257"/>
      <c r="L1074" s="593"/>
      <c r="M1074" s="598"/>
      <c r="N1074" s="171" t="s">
        <v>1337</v>
      </c>
      <c r="O1074" s="295"/>
      <c r="P1074" s="196"/>
      <c r="Q1074" s="194"/>
      <c r="R1074" s="194"/>
      <c r="S1074" s="194"/>
      <c r="T1074" s="194"/>
      <c r="U1074" s="195"/>
      <c r="V1074" s="196"/>
      <c r="W1074" s="197"/>
      <c r="X1074" s="195"/>
    </row>
    <row r="1075" spans="1:24" ht="15" customHeight="1" x14ac:dyDescent="0.15">
      <c r="A1075" s="148">
        <v>4</v>
      </c>
      <c r="B1075" s="149">
        <v>10</v>
      </c>
      <c r="C1075" s="150"/>
      <c r="D1075" s="150"/>
      <c r="E1075" s="150"/>
      <c r="F1075" s="438" t="s">
        <v>1249</v>
      </c>
      <c r="G1075" s="1457" t="s">
        <v>946</v>
      </c>
      <c r="H1075" s="1458"/>
      <c r="I1075" s="137" t="s">
        <v>1231</v>
      </c>
      <c r="J1075" s="138" t="s">
        <v>1231</v>
      </c>
      <c r="K1075" s="299"/>
      <c r="L1075" s="597">
        <v>0</v>
      </c>
      <c r="M1075" s="612"/>
      <c r="N1075" s="316"/>
      <c r="O1075" s="267"/>
      <c r="P1075" s="283"/>
      <c r="Q1075" s="284"/>
      <c r="R1075" s="159"/>
      <c r="S1075" s="159"/>
      <c r="T1075" s="284"/>
      <c r="U1075" s="304"/>
      <c r="V1075" s="283"/>
      <c r="W1075" s="305"/>
      <c r="X1075" s="304"/>
    </row>
    <row r="1076" spans="1:24" ht="15" customHeight="1" x14ac:dyDescent="0.15">
      <c r="A1076" s="192"/>
      <c r="B1076" s="212"/>
      <c r="C1076" s="213"/>
      <c r="D1076" s="213"/>
      <c r="E1076" s="213"/>
      <c r="F1076" s="439" t="s">
        <v>1058</v>
      </c>
      <c r="G1076" s="634"/>
      <c r="H1076" s="165"/>
      <c r="I1076" s="166"/>
      <c r="J1076" s="167"/>
      <c r="K1076" s="222"/>
      <c r="L1076" s="597"/>
      <c r="M1076" s="611"/>
      <c r="N1076" s="307"/>
      <c r="O1076" s="308"/>
      <c r="P1076" s="317"/>
      <c r="Q1076" s="318"/>
      <c r="R1076" s="194"/>
      <c r="S1076" s="194"/>
      <c r="T1076" s="318"/>
      <c r="U1076" s="319"/>
      <c r="V1076" s="317"/>
      <c r="W1076" s="320"/>
      <c r="X1076" s="319"/>
    </row>
    <row r="1077" spans="1:24" ht="15" customHeight="1" x14ac:dyDescent="0.15">
      <c r="A1077" s="148">
        <v>5</v>
      </c>
      <c r="B1077" s="149" t="s">
        <v>1338</v>
      </c>
      <c r="C1077" s="150"/>
      <c r="D1077" s="150"/>
      <c r="E1077" s="150"/>
      <c r="F1077" s="438" t="s">
        <v>1339</v>
      </c>
      <c r="G1077" s="640" t="s">
        <v>1231</v>
      </c>
      <c r="H1077" s="229" t="s">
        <v>1231</v>
      </c>
      <c r="I1077" s="137" t="s">
        <v>1231</v>
      </c>
      <c r="J1077" s="138" t="s">
        <v>1231</v>
      </c>
      <c r="K1077" s="321" t="s">
        <v>1340</v>
      </c>
      <c r="L1077" s="591">
        <v>0</v>
      </c>
      <c r="M1077" s="610"/>
      <c r="N1077" s="300"/>
      <c r="O1077" s="301"/>
      <c r="P1077" s="302"/>
      <c r="Q1077" s="303"/>
      <c r="R1077" s="159"/>
      <c r="S1077" s="159"/>
      <c r="T1077" s="284"/>
      <c r="U1077" s="304"/>
      <c r="V1077" s="283"/>
      <c r="W1077" s="305"/>
      <c r="X1077" s="304"/>
    </row>
    <row r="1078" spans="1:24" ht="15" customHeight="1" x14ac:dyDescent="0.15">
      <c r="A1078" s="162"/>
      <c r="B1078" s="163"/>
      <c r="C1078" s="164"/>
      <c r="D1078" s="164"/>
      <c r="E1078" s="164"/>
      <c r="F1078" s="433"/>
      <c r="G1078" s="632"/>
      <c r="H1078" s="165"/>
      <c r="I1078" s="166"/>
      <c r="J1078" s="167"/>
      <c r="K1078" s="168"/>
      <c r="L1078" s="593"/>
      <c r="M1078" s="611"/>
      <c r="N1078" s="307"/>
      <c r="O1078" s="308"/>
      <c r="P1078" s="309"/>
      <c r="Q1078" s="310"/>
      <c r="R1078" s="174"/>
      <c r="S1078" s="174"/>
      <c r="T1078" s="310"/>
      <c r="U1078" s="311"/>
      <c r="V1078" s="309"/>
      <c r="W1078" s="312"/>
      <c r="X1078" s="311"/>
    </row>
    <row r="1079" spans="1:24" ht="15" customHeight="1" x14ac:dyDescent="0.15">
      <c r="A1079" s="148">
        <v>5</v>
      </c>
      <c r="B1079" s="149" t="s">
        <v>1341</v>
      </c>
      <c r="C1079" s="150"/>
      <c r="D1079" s="150"/>
      <c r="E1079" s="150"/>
      <c r="F1079" s="438" t="s">
        <v>1342</v>
      </c>
      <c r="G1079" s="633">
        <v>40678</v>
      </c>
      <c r="H1079" s="152">
        <v>40829</v>
      </c>
      <c r="I1079" s="177"/>
      <c r="J1079" s="227" t="s">
        <v>1230</v>
      </c>
      <c r="K1079" s="179"/>
      <c r="L1079" s="591">
        <v>20000</v>
      </c>
      <c r="M1079" s="592">
        <v>10000</v>
      </c>
      <c r="N1079" s="156">
        <v>-10000</v>
      </c>
      <c r="O1079" s="268"/>
      <c r="P1079" s="158">
        <v>10000</v>
      </c>
      <c r="Q1079" s="159"/>
      <c r="R1079" s="159">
        <v>35</v>
      </c>
      <c r="S1079" s="159"/>
      <c r="T1079" s="159">
        <v>7000</v>
      </c>
      <c r="U1079" s="160"/>
      <c r="V1079" s="158">
        <v>27000</v>
      </c>
      <c r="W1079" s="161"/>
      <c r="X1079" s="160">
        <v>17000</v>
      </c>
    </row>
    <row r="1080" spans="1:24" ht="15" customHeight="1" x14ac:dyDescent="0.15">
      <c r="A1080" s="162"/>
      <c r="B1080" s="163"/>
      <c r="C1080" s="164"/>
      <c r="D1080" s="164"/>
      <c r="E1080" s="164"/>
      <c r="F1080" s="433"/>
      <c r="G1080" s="632"/>
      <c r="H1080" s="165"/>
      <c r="I1080" s="166"/>
      <c r="J1080" s="167"/>
      <c r="K1080" s="168"/>
      <c r="L1080" s="593"/>
      <c r="M1080" s="594"/>
      <c r="N1080" s="171" t="s">
        <v>1322</v>
      </c>
      <c r="O1080" s="297"/>
      <c r="P1080" s="173"/>
      <c r="Q1080" s="174"/>
      <c r="R1080" s="174"/>
      <c r="S1080" s="174"/>
      <c r="T1080" s="174"/>
      <c r="U1080" s="175"/>
      <c r="V1080" s="173"/>
      <c r="W1080" s="176"/>
      <c r="X1080" s="175"/>
    </row>
    <row r="1081" spans="1:24" ht="15" customHeight="1" x14ac:dyDescent="0.15">
      <c r="A1081" s="148">
        <v>5</v>
      </c>
      <c r="B1081" s="149" t="s">
        <v>1343</v>
      </c>
      <c r="C1081" s="150"/>
      <c r="D1081" s="150"/>
      <c r="E1081" s="150"/>
      <c r="F1081" s="438" t="s">
        <v>1259</v>
      </c>
      <c r="G1081" s="640" t="s">
        <v>1231</v>
      </c>
      <c r="H1081" s="229" t="s">
        <v>1231</v>
      </c>
      <c r="I1081" s="137" t="s">
        <v>1231</v>
      </c>
      <c r="J1081" s="138" t="s">
        <v>1231</v>
      </c>
      <c r="K1081" s="321" t="s">
        <v>1340</v>
      </c>
      <c r="L1081" s="591">
        <v>0</v>
      </c>
      <c r="M1081" s="322"/>
      <c r="N1081" s="323"/>
      <c r="O1081" s="324"/>
      <c r="P1081" s="302"/>
      <c r="Q1081" s="303"/>
      <c r="R1081" s="159"/>
      <c r="S1081" s="159"/>
      <c r="T1081" s="284"/>
      <c r="U1081" s="304"/>
      <c r="V1081" s="283"/>
      <c r="W1081" s="305"/>
      <c r="X1081" s="304"/>
    </row>
    <row r="1082" spans="1:24" ht="15" customHeight="1" x14ac:dyDescent="0.15">
      <c r="A1082" s="192"/>
      <c r="B1082" s="212"/>
      <c r="C1082" s="213"/>
      <c r="D1082" s="213"/>
      <c r="E1082" s="213"/>
      <c r="F1082" s="439" t="s">
        <v>1260</v>
      </c>
      <c r="G1082" s="634"/>
      <c r="H1082" s="185"/>
      <c r="I1082" s="221"/>
      <c r="J1082" s="227"/>
      <c r="K1082" s="222"/>
      <c r="L1082" s="597"/>
      <c r="M1082" s="610"/>
      <c r="N1082" s="300"/>
      <c r="O1082" s="301"/>
      <c r="P1082" s="317"/>
      <c r="Q1082" s="318"/>
      <c r="R1082" s="194"/>
      <c r="S1082" s="194"/>
      <c r="T1082" s="318"/>
      <c r="U1082" s="319"/>
      <c r="V1082" s="317"/>
      <c r="W1082" s="320"/>
      <c r="X1082" s="319"/>
    </row>
    <row r="1083" spans="1:24" ht="15" customHeight="1" x14ac:dyDescent="0.15">
      <c r="A1083" s="220"/>
      <c r="B1083" s="212"/>
      <c r="C1083" s="213"/>
      <c r="D1083" s="213"/>
      <c r="E1083" s="213"/>
      <c r="F1083" s="439" t="s">
        <v>1262</v>
      </c>
      <c r="G1083" s="634"/>
      <c r="H1083" s="185"/>
      <c r="I1083" s="221"/>
      <c r="J1083" s="167"/>
      <c r="K1083" s="222"/>
      <c r="L1083" s="597"/>
      <c r="M1083" s="610"/>
      <c r="N1083" s="300"/>
      <c r="O1083" s="301"/>
      <c r="P1083" s="317"/>
      <c r="Q1083" s="318"/>
      <c r="R1083" s="194"/>
      <c r="S1083" s="194"/>
      <c r="T1083" s="318"/>
      <c r="U1083" s="319"/>
      <c r="V1083" s="317"/>
      <c r="W1083" s="320"/>
      <c r="X1083" s="319"/>
    </row>
    <row r="1084" spans="1:24" ht="15" customHeight="1" x14ac:dyDescent="0.15">
      <c r="A1084" s="148">
        <v>5</v>
      </c>
      <c r="B1084" s="149">
        <v>29</v>
      </c>
      <c r="C1084" s="150"/>
      <c r="D1084" s="150"/>
      <c r="E1084" s="150"/>
      <c r="F1084" s="438" t="s">
        <v>1344</v>
      </c>
      <c r="G1084" s="633">
        <v>40834</v>
      </c>
      <c r="H1084" s="219">
        <v>40903</v>
      </c>
      <c r="I1084" s="177"/>
      <c r="J1084" s="227" t="s">
        <v>1230</v>
      </c>
      <c r="K1084" s="179" t="s">
        <v>1345</v>
      </c>
      <c r="L1084" s="591">
        <v>60000</v>
      </c>
      <c r="M1084" s="592">
        <v>50000</v>
      </c>
      <c r="N1084" s="156">
        <v>-50000</v>
      </c>
      <c r="O1084" s="268"/>
      <c r="P1084" s="158">
        <v>10000</v>
      </c>
      <c r="Q1084" s="159"/>
      <c r="R1084" s="159">
        <v>24</v>
      </c>
      <c r="S1084" s="159"/>
      <c r="T1084" s="159">
        <v>4800</v>
      </c>
      <c r="U1084" s="160"/>
      <c r="V1084" s="158">
        <v>64800</v>
      </c>
      <c r="W1084" s="161"/>
      <c r="X1084" s="160">
        <v>14800</v>
      </c>
    </row>
    <row r="1085" spans="1:24" ht="15" customHeight="1" x14ac:dyDescent="0.15">
      <c r="A1085" s="192">
        <v>9</v>
      </c>
      <c r="B1085" s="212" t="s">
        <v>1346</v>
      </c>
      <c r="C1085" s="213"/>
      <c r="D1085" s="213"/>
      <c r="E1085" s="213"/>
      <c r="F1085" s="439"/>
      <c r="G1085" s="641"/>
      <c r="H1085" s="185"/>
      <c r="I1085" s="221"/>
      <c r="J1085" s="227"/>
      <c r="K1085" s="222"/>
      <c r="L1085" s="597"/>
      <c r="M1085" s="598"/>
      <c r="N1085" s="171" t="s">
        <v>1337</v>
      </c>
      <c r="O1085" s="295"/>
      <c r="P1085" s="196"/>
      <c r="Q1085" s="194"/>
      <c r="R1085" s="194"/>
      <c r="S1085" s="194"/>
      <c r="T1085" s="194"/>
      <c r="U1085" s="195"/>
      <c r="V1085" s="196"/>
      <c r="W1085" s="197"/>
      <c r="X1085" s="195"/>
    </row>
    <row r="1086" spans="1:24" ht="15" customHeight="1" x14ac:dyDescent="0.15">
      <c r="A1086" s="148">
        <v>6</v>
      </c>
      <c r="B1086" s="149">
        <v>12</v>
      </c>
      <c r="C1086" s="150"/>
      <c r="D1086" s="150"/>
      <c r="E1086" s="150"/>
      <c r="F1086" s="438" t="s">
        <v>1347</v>
      </c>
      <c r="G1086" s="633">
        <v>40743</v>
      </c>
      <c r="H1086" s="152">
        <v>40722</v>
      </c>
      <c r="I1086" s="177" t="s">
        <v>1207</v>
      </c>
      <c r="J1086" s="178" t="s">
        <v>1207</v>
      </c>
      <c r="K1086" s="179"/>
      <c r="L1086" s="591">
        <v>20000</v>
      </c>
      <c r="M1086" s="592">
        <v>10000</v>
      </c>
      <c r="N1086" s="156">
        <v>-10000</v>
      </c>
      <c r="O1086" s="268"/>
      <c r="P1086" s="158">
        <v>10000</v>
      </c>
      <c r="Q1086" s="159"/>
      <c r="R1086" s="159">
        <v>213</v>
      </c>
      <c r="S1086" s="159"/>
      <c r="T1086" s="159">
        <v>42600</v>
      </c>
      <c r="U1086" s="160"/>
      <c r="V1086" s="158">
        <v>62600</v>
      </c>
      <c r="W1086" s="161"/>
      <c r="X1086" s="160">
        <v>52600</v>
      </c>
    </row>
    <row r="1087" spans="1:24" ht="15" customHeight="1" x14ac:dyDescent="0.15">
      <c r="A1087" s="162"/>
      <c r="B1087" s="163"/>
      <c r="C1087" s="164"/>
      <c r="D1087" s="164"/>
      <c r="E1087" s="164"/>
      <c r="F1087" s="433"/>
      <c r="G1087" s="632"/>
      <c r="H1087" s="165"/>
      <c r="I1087" s="166"/>
      <c r="J1087" s="167"/>
      <c r="K1087" s="168"/>
      <c r="L1087" s="593"/>
      <c r="M1087" s="594"/>
      <c r="N1087" s="171" t="s">
        <v>1322</v>
      </c>
      <c r="O1087" s="297"/>
      <c r="P1087" s="173"/>
      <c r="Q1087" s="174"/>
      <c r="R1087" s="174"/>
      <c r="S1087" s="174"/>
      <c r="T1087" s="174"/>
      <c r="U1087" s="175"/>
      <c r="V1087" s="173"/>
      <c r="W1087" s="176"/>
      <c r="X1087" s="175"/>
    </row>
    <row r="1088" spans="1:24" ht="15" customHeight="1" x14ac:dyDescent="0.15">
      <c r="A1088" s="148">
        <v>6</v>
      </c>
      <c r="B1088" s="149" t="s">
        <v>1348</v>
      </c>
      <c r="C1088" s="150"/>
      <c r="D1088" s="150"/>
      <c r="E1088" s="150"/>
      <c r="F1088" s="438" t="s">
        <v>1349</v>
      </c>
      <c r="G1088" s="633">
        <v>40743</v>
      </c>
      <c r="H1088" s="219">
        <v>40994</v>
      </c>
      <c r="I1088" s="177" t="s">
        <v>1350</v>
      </c>
      <c r="J1088" s="227" t="s">
        <v>1230</v>
      </c>
      <c r="K1088" s="179" t="s">
        <v>1351</v>
      </c>
      <c r="L1088" s="591">
        <v>60000</v>
      </c>
      <c r="M1088" s="592">
        <v>50000</v>
      </c>
      <c r="N1088" s="156">
        <v>-50000</v>
      </c>
      <c r="O1088" s="268"/>
      <c r="P1088" s="158">
        <v>10000</v>
      </c>
      <c r="Q1088" s="159"/>
      <c r="R1088" s="159">
        <v>23</v>
      </c>
      <c r="S1088" s="159"/>
      <c r="T1088" s="159">
        <v>4600</v>
      </c>
      <c r="U1088" s="160"/>
      <c r="V1088" s="158">
        <v>64600</v>
      </c>
      <c r="W1088" s="161"/>
      <c r="X1088" s="160">
        <v>14600</v>
      </c>
    </row>
    <row r="1089" spans="1:24" ht="15" customHeight="1" x14ac:dyDescent="0.15">
      <c r="A1089" s="162"/>
      <c r="B1089" s="163"/>
      <c r="C1089" s="164"/>
      <c r="D1089" s="164"/>
      <c r="E1089" s="164"/>
      <c r="F1089" s="433"/>
      <c r="G1089" s="632"/>
      <c r="H1089" s="257" t="s">
        <v>1352</v>
      </c>
      <c r="I1089" s="255"/>
      <c r="J1089" s="256"/>
      <c r="K1089" s="257"/>
      <c r="L1089" s="593"/>
      <c r="M1089" s="594"/>
      <c r="N1089" s="171" t="s">
        <v>1232</v>
      </c>
      <c r="O1089" s="297"/>
      <c r="P1089" s="173"/>
      <c r="Q1089" s="174"/>
      <c r="R1089" s="174"/>
      <c r="S1089" s="174"/>
      <c r="T1089" s="174"/>
      <c r="U1089" s="175"/>
      <c r="V1089" s="173"/>
      <c r="W1089" s="176"/>
      <c r="X1089" s="175"/>
    </row>
    <row r="1090" spans="1:24" ht="15" customHeight="1" x14ac:dyDescent="0.15">
      <c r="A1090" s="148">
        <v>6</v>
      </c>
      <c r="B1090" s="149" t="s">
        <v>1353</v>
      </c>
      <c r="C1090" s="150"/>
      <c r="D1090" s="150"/>
      <c r="E1090" s="150"/>
      <c r="F1090" s="438" t="s">
        <v>1354</v>
      </c>
      <c r="G1090" s="633">
        <v>40750</v>
      </c>
      <c r="H1090" s="152">
        <v>40722</v>
      </c>
      <c r="I1090" s="177" t="s">
        <v>1207</v>
      </c>
      <c r="J1090" s="178" t="s">
        <v>1207</v>
      </c>
      <c r="K1090" s="179"/>
      <c r="L1090" s="591">
        <v>20000</v>
      </c>
      <c r="M1090" s="592">
        <v>10000</v>
      </c>
      <c r="N1090" s="156">
        <v>-10000</v>
      </c>
      <c r="O1090" s="268"/>
      <c r="P1090" s="158">
        <v>10000</v>
      </c>
      <c r="Q1090" s="159"/>
      <c r="R1090" s="159">
        <v>110</v>
      </c>
      <c r="S1090" s="159"/>
      <c r="T1090" s="159">
        <v>22000</v>
      </c>
      <c r="U1090" s="160"/>
      <c r="V1090" s="158">
        <v>42000</v>
      </c>
      <c r="W1090" s="161"/>
      <c r="X1090" s="160">
        <v>32000</v>
      </c>
    </row>
    <row r="1091" spans="1:24" ht="15" customHeight="1" x14ac:dyDescent="0.15">
      <c r="A1091" s="162"/>
      <c r="B1091" s="163"/>
      <c r="C1091" s="164"/>
      <c r="D1091" s="164"/>
      <c r="E1091" s="164"/>
      <c r="F1091" s="433"/>
      <c r="G1091" s="632"/>
      <c r="H1091" s="165"/>
      <c r="I1091" s="166"/>
      <c r="J1091" s="167"/>
      <c r="K1091" s="168"/>
      <c r="L1091" s="593"/>
      <c r="M1091" s="594"/>
      <c r="N1091" s="171" t="s">
        <v>1322</v>
      </c>
      <c r="O1091" s="297"/>
      <c r="P1091" s="173"/>
      <c r="Q1091" s="174"/>
      <c r="R1091" s="174"/>
      <c r="S1091" s="174"/>
      <c r="T1091" s="174"/>
      <c r="U1091" s="175"/>
      <c r="V1091" s="173"/>
      <c r="W1091" s="176"/>
      <c r="X1091" s="175"/>
    </row>
    <row r="1092" spans="1:24" ht="15" customHeight="1" x14ac:dyDescent="0.15">
      <c r="A1092" s="148">
        <v>7</v>
      </c>
      <c r="B1092" s="149" t="s">
        <v>1266</v>
      </c>
      <c r="C1092" s="150"/>
      <c r="D1092" s="150"/>
      <c r="E1092" s="150"/>
      <c r="F1092" s="438" t="s">
        <v>1355</v>
      </c>
      <c r="G1092" s="633">
        <v>40765</v>
      </c>
      <c r="H1092" s="152">
        <v>40829</v>
      </c>
      <c r="I1092" s="177"/>
      <c r="J1092" s="227" t="s">
        <v>1230</v>
      </c>
      <c r="K1092" s="179"/>
      <c r="L1092" s="591">
        <v>20000</v>
      </c>
      <c r="M1092" s="592">
        <v>10000</v>
      </c>
      <c r="N1092" s="156">
        <v>-10000</v>
      </c>
      <c r="O1092" s="268"/>
      <c r="P1092" s="158">
        <v>10000</v>
      </c>
      <c r="Q1092" s="159"/>
      <c r="R1092" s="159">
        <v>87</v>
      </c>
      <c r="S1092" s="159"/>
      <c r="T1092" s="159">
        <v>17400</v>
      </c>
      <c r="U1092" s="160"/>
      <c r="V1092" s="158">
        <v>37400</v>
      </c>
      <c r="W1092" s="161"/>
      <c r="X1092" s="160">
        <v>27400</v>
      </c>
    </row>
    <row r="1093" spans="1:24" ht="15" customHeight="1" x14ac:dyDescent="0.15">
      <c r="A1093" s="162"/>
      <c r="B1093" s="163"/>
      <c r="C1093" s="164"/>
      <c r="D1093" s="164"/>
      <c r="E1093" s="164"/>
      <c r="F1093" s="433"/>
      <c r="G1093" s="632"/>
      <c r="H1093" s="165"/>
      <c r="I1093" s="166"/>
      <c r="J1093" s="167"/>
      <c r="K1093" s="168"/>
      <c r="L1093" s="593"/>
      <c r="M1093" s="594"/>
      <c r="N1093" s="171" t="s">
        <v>1322</v>
      </c>
      <c r="O1093" s="297"/>
      <c r="P1093" s="173"/>
      <c r="Q1093" s="174"/>
      <c r="R1093" s="174"/>
      <c r="S1093" s="174"/>
      <c r="T1093" s="174"/>
      <c r="U1093" s="175"/>
      <c r="V1093" s="173"/>
      <c r="W1093" s="176"/>
      <c r="X1093" s="175"/>
    </row>
    <row r="1094" spans="1:24" ht="15" customHeight="1" x14ac:dyDescent="0.15">
      <c r="A1094" s="148">
        <v>7</v>
      </c>
      <c r="B1094" s="149" t="s">
        <v>1266</v>
      </c>
      <c r="C1094" s="150"/>
      <c r="D1094" s="150"/>
      <c r="E1094" s="150"/>
      <c r="F1094" s="438" t="s">
        <v>1356</v>
      </c>
      <c r="G1094" s="633">
        <v>40765</v>
      </c>
      <c r="H1094" s="152">
        <v>40829</v>
      </c>
      <c r="I1094" s="177"/>
      <c r="J1094" s="227" t="s">
        <v>1230</v>
      </c>
      <c r="K1094" s="179"/>
      <c r="L1094" s="591">
        <v>20000</v>
      </c>
      <c r="M1094" s="592">
        <v>10000</v>
      </c>
      <c r="N1094" s="156">
        <v>-10000</v>
      </c>
      <c r="O1094" s="268"/>
      <c r="P1094" s="158">
        <v>10000</v>
      </c>
      <c r="Q1094" s="159"/>
      <c r="R1094" s="159">
        <v>45</v>
      </c>
      <c r="S1094" s="159"/>
      <c r="T1094" s="159">
        <v>9000</v>
      </c>
      <c r="U1094" s="160"/>
      <c r="V1094" s="158">
        <v>29000</v>
      </c>
      <c r="W1094" s="161"/>
      <c r="X1094" s="160">
        <v>19000</v>
      </c>
    </row>
    <row r="1095" spans="1:24" ht="15" customHeight="1" x14ac:dyDescent="0.15">
      <c r="A1095" s="162"/>
      <c r="B1095" s="163"/>
      <c r="C1095" s="164"/>
      <c r="D1095" s="164"/>
      <c r="E1095" s="164"/>
      <c r="F1095" s="433"/>
      <c r="G1095" s="632"/>
      <c r="H1095" s="165"/>
      <c r="I1095" s="166"/>
      <c r="J1095" s="167"/>
      <c r="K1095" s="168"/>
      <c r="L1095" s="593"/>
      <c r="M1095" s="594"/>
      <c r="N1095" s="171" t="s">
        <v>1322</v>
      </c>
      <c r="O1095" s="297"/>
      <c r="P1095" s="173"/>
      <c r="Q1095" s="174"/>
      <c r="R1095" s="174"/>
      <c r="S1095" s="174"/>
      <c r="T1095" s="174"/>
      <c r="U1095" s="175"/>
      <c r="V1095" s="173"/>
      <c r="W1095" s="176"/>
      <c r="X1095" s="175"/>
    </row>
    <row r="1096" spans="1:24" ht="15" customHeight="1" x14ac:dyDescent="0.15">
      <c r="A1096" s="148">
        <v>8</v>
      </c>
      <c r="B1096" s="149">
        <v>7</v>
      </c>
      <c r="C1096" s="150"/>
      <c r="D1096" s="150"/>
      <c r="E1096" s="150"/>
      <c r="F1096" s="438" t="s">
        <v>1357</v>
      </c>
      <c r="G1096" s="633">
        <v>40793</v>
      </c>
      <c r="H1096" s="152">
        <v>40829</v>
      </c>
      <c r="I1096" s="177"/>
      <c r="J1096" s="227" t="s">
        <v>1230</v>
      </c>
      <c r="K1096" s="179"/>
      <c r="L1096" s="591">
        <v>20000</v>
      </c>
      <c r="M1096" s="592">
        <v>10000</v>
      </c>
      <c r="N1096" s="156">
        <v>-10000</v>
      </c>
      <c r="O1096" s="268"/>
      <c r="P1096" s="158">
        <v>10000</v>
      </c>
      <c r="Q1096" s="159"/>
      <c r="R1096" s="159">
        <v>191</v>
      </c>
      <c r="S1096" s="159"/>
      <c r="T1096" s="159">
        <v>38200</v>
      </c>
      <c r="U1096" s="160"/>
      <c r="V1096" s="158">
        <v>58200</v>
      </c>
      <c r="W1096" s="161"/>
      <c r="X1096" s="160">
        <v>48200</v>
      </c>
    </row>
    <row r="1097" spans="1:24" ht="15" customHeight="1" x14ac:dyDescent="0.15">
      <c r="A1097" s="162"/>
      <c r="B1097" s="163"/>
      <c r="C1097" s="164"/>
      <c r="D1097" s="164"/>
      <c r="E1097" s="164"/>
      <c r="F1097" s="433"/>
      <c r="G1097" s="632"/>
      <c r="H1097" s="165"/>
      <c r="I1097" s="166"/>
      <c r="J1097" s="167"/>
      <c r="K1097" s="168"/>
      <c r="L1097" s="593"/>
      <c r="M1097" s="594"/>
      <c r="N1097" s="171" t="s">
        <v>1322</v>
      </c>
      <c r="O1097" s="297"/>
      <c r="P1097" s="173"/>
      <c r="Q1097" s="174"/>
      <c r="R1097" s="174"/>
      <c r="S1097" s="174"/>
      <c r="T1097" s="174"/>
      <c r="U1097" s="175"/>
      <c r="V1097" s="173"/>
      <c r="W1097" s="176"/>
      <c r="X1097" s="175"/>
    </row>
    <row r="1098" spans="1:24" ht="15" customHeight="1" x14ac:dyDescent="0.15">
      <c r="A1098" s="148">
        <v>8</v>
      </c>
      <c r="B1098" s="149" t="s">
        <v>1358</v>
      </c>
      <c r="C1098" s="150"/>
      <c r="D1098" s="150"/>
      <c r="E1098" s="150"/>
      <c r="F1098" s="438" t="s">
        <v>1359</v>
      </c>
      <c r="G1098" s="633">
        <v>40808</v>
      </c>
      <c r="H1098" s="219">
        <v>40903</v>
      </c>
      <c r="I1098" s="177"/>
      <c r="J1098" s="227" t="s">
        <v>1230</v>
      </c>
      <c r="K1098" s="179"/>
      <c r="L1098" s="591">
        <v>40000</v>
      </c>
      <c r="M1098" s="592">
        <v>30000</v>
      </c>
      <c r="N1098" s="156">
        <v>-30000</v>
      </c>
      <c r="O1098" s="268"/>
      <c r="P1098" s="158">
        <v>10000</v>
      </c>
      <c r="Q1098" s="159"/>
      <c r="R1098" s="159">
        <v>14</v>
      </c>
      <c r="S1098" s="159"/>
      <c r="T1098" s="159">
        <v>2800</v>
      </c>
      <c r="U1098" s="160"/>
      <c r="V1098" s="158">
        <v>42800</v>
      </c>
      <c r="W1098" s="161"/>
      <c r="X1098" s="160">
        <v>12800</v>
      </c>
    </row>
    <row r="1099" spans="1:24" ht="15" customHeight="1" x14ac:dyDescent="0.15">
      <c r="A1099" s="162"/>
      <c r="B1099" s="163"/>
      <c r="C1099" s="164"/>
      <c r="D1099" s="164"/>
      <c r="E1099" s="164"/>
      <c r="F1099" s="433"/>
      <c r="G1099" s="642"/>
      <c r="H1099" s="165"/>
      <c r="I1099" s="166"/>
      <c r="J1099" s="167"/>
      <c r="K1099" s="168"/>
      <c r="L1099" s="593"/>
      <c r="M1099" s="594"/>
      <c r="N1099" s="171" t="s">
        <v>1337</v>
      </c>
      <c r="O1099" s="297"/>
      <c r="P1099" s="173"/>
      <c r="Q1099" s="174"/>
      <c r="R1099" s="174"/>
      <c r="S1099" s="174"/>
      <c r="T1099" s="174"/>
      <c r="U1099" s="175"/>
      <c r="V1099" s="173"/>
      <c r="W1099" s="176"/>
      <c r="X1099" s="175"/>
    </row>
    <row r="1100" spans="1:24" ht="15" customHeight="1" x14ac:dyDescent="0.15">
      <c r="A1100" s="148">
        <v>8</v>
      </c>
      <c r="B1100" s="149" t="s">
        <v>1297</v>
      </c>
      <c r="C1100" s="150"/>
      <c r="D1100" s="150"/>
      <c r="E1100" s="150"/>
      <c r="F1100" s="438" t="s">
        <v>1251</v>
      </c>
      <c r="G1100" s="640" t="s">
        <v>1231</v>
      </c>
      <c r="H1100" s="229" t="s">
        <v>1231</v>
      </c>
      <c r="I1100" s="137" t="s">
        <v>1231</v>
      </c>
      <c r="J1100" s="138" t="s">
        <v>1231</v>
      </c>
      <c r="K1100" s="321" t="s">
        <v>1340</v>
      </c>
      <c r="L1100" s="591">
        <v>0</v>
      </c>
      <c r="M1100" s="322"/>
      <c r="N1100" s="323"/>
      <c r="O1100" s="324"/>
      <c r="P1100" s="283"/>
      <c r="Q1100" s="284"/>
      <c r="R1100" s="159"/>
      <c r="S1100" s="159"/>
      <c r="T1100" s="284"/>
      <c r="U1100" s="304"/>
      <c r="V1100" s="283"/>
      <c r="W1100" s="305"/>
      <c r="X1100" s="304"/>
    </row>
    <row r="1101" spans="1:24" ht="15" customHeight="1" x14ac:dyDescent="0.15">
      <c r="A1101" s="162"/>
      <c r="B1101" s="163"/>
      <c r="C1101" s="164"/>
      <c r="D1101" s="164"/>
      <c r="E1101" s="164"/>
      <c r="F1101" s="433"/>
      <c r="G1101" s="632"/>
      <c r="H1101" s="165"/>
      <c r="I1101" s="166"/>
      <c r="J1101" s="167"/>
      <c r="K1101" s="168"/>
      <c r="L1101" s="593"/>
      <c r="M1101" s="611"/>
      <c r="N1101" s="307"/>
      <c r="O1101" s="308"/>
      <c r="P1101" s="309"/>
      <c r="Q1101" s="310"/>
      <c r="R1101" s="174"/>
      <c r="S1101" s="174"/>
      <c r="T1101" s="310"/>
      <c r="U1101" s="311"/>
      <c r="V1101" s="309"/>
      <c r="W1101" s="312"/>
      <c r="X1101" s="311"/>
    </row>
    <row r="1102" spans="1:24" ht="15" customHeight="1" x14ac:dyDescent="0.15">
      <c r="A1102" s="192"/>
      <c r="B1102" s="212"/>
      <c r="C1102" s="213"/>
      <c r="D1102" s="213"/>
      <c r="E1102" s="213"/>
      <c r="F1102" s="439" t="s">
        <v>1360</v>
      </c>
      <c r="G1102" s="634"/>
      <c r="H1102" s="185">
        <v>40815</v>
      </c>
      <c r="I1102" s="177" t="s">
        <v>1207</v>
      </c>
      <c r="J1102" s="178" t="s">
        <v>1207</v>
      </c>
      <c r="K1102" s="222" t="s">
        <v>1361</v>
      </c>
      <c r="L1102" s="597">
        <v>30000</v>
      </c>
      <c r="M1102" s="598">
        <v>30000</v>
      </c>
      <c r="N1102" s="183">
        <v>-30000</v>
      </c>
      <c r="O1102" s="295"/>
      <c r="P1102" s="196">
        <v>0</v>
      </c>
      <c r="Q1102" s="194"/>
      <c r="R1102" s="194">
        <v>48</v>
      </c>
      <c r="S1102" s="194"/>
      <c r="T1102" s="194">
        <v>9600</v>
      </c>
      <c r="U1102" s="195"/>
      <c r="V1102" s="196">
        <v>39600</v>
      </c>
      <c r="W1102" s="197"/>
      <c r="X1102" s="195">
        <v>9600</v>
      </c>
    </row>
    <row r="1103" spans="1:24" ht="15" customHeight="1" x14ac:dyDescent="0.15">
      <c r="A1103" s="192"/>
      <c r="B1103" s="212"/>
      <c r="C1103" s="213"/>
      <c r="D1103" s="213"/>
      <c r="E1103" s="213"/>
      <c r="F1103" s="439"/>
      <c r="G1103" s="634"/>
      <c r="H1103" s="185"/>
      <c r="I1103" s="221"/>
      <c r="J1103" s="167"/>
      <c r="K1103" s="222"/>
      <c r="L1103" s="597"/>
      <c r="M1103" s="598"/>
      <c r="N1103" s="171" t="s">
        <v>1322</v>
      </c>
      <c r="O1103" s="295"/>
      <c r="P1103" s="325"/>
      <c r="Q1103" s="190"/>
      <c r="R1103" s="194"/>
      <c r="S1103" s="194"/>
      <c r="T1103" s="194"/>
      <c r="U1103" s="195"/>
      <c r="V1103" s="196"/>
      <c r="W1103" s="197"/>
      <c r="X1103" s="195"/>
    </row>
    <row r="1104" spans="1:24" ht="15" customHeight="1" x14ac:dyDescent="0.15">
      <c r="A1104" s="148">
        <v>8</v>
      </c>
      <c r="B1104" s="149">
        <v>28</v>
      </c>
      <c r="C1104" s="150"/>
      <c r="D1104" s="150"/>
      <c r="E1104" s="150"/>
      <c r="F1104" s="438" t="s">
        <v>1362</v>
      </c>
      <c r="G1104" s="633">
        <v>40814</v>
      </c>
      <c r="H1104" s="219">
        <v>40994</v>
      </c>
      <c r="I1104" s="177" t="s">
        <v>1350</v>
      </c>
      <c r="J1104" s="227" t="s">
        <v>1230</v>
      </c>
      <c r="K1104" s="179" t="s">
        <v>1351</v>
      </c>
      <c r="L1104" s="591">
        <v>20000</v>
      </c>
      <c r="M1104" s="592">
        <v>10000</v>
      </c>
      <c r="N1104" s="156">
        <v>-10000</v>
      </c>
      <c r="O1104" s="268"/>
      <c r="P1104" s="158">
        <v>10000</v>
      </c>
      <c r="Q1104" s="159"/>
      <c r="R1104" s="159">
        <v>10</v>
      </c>
      <c r="S1104" s="159"/>
      <c r="T1104" s="159">
        <v>2000</v>
      </c>
      <c r="U1104" s="160"/>
      <c r="V1104" s="158">
        <v>22000</v>
      </c>
      <c r="W1104" s="161"/>
      <c r="X1104" s="160">
        <v>12000</v>
      </c>
    </row>
    <row r="1105" spans="1:24" ht="15" customHeight="1" x14ac:dyDescent="0.15">
      <c r="A1105" s="162"/>
      <c r="B1105" s="163"/>
      <c r="C1105" s="164"/>
      <c r="D1105" s="164"/>
      <c r="E1105" s="164"/>
      <c r="F1105" s="433"/>
      <c r="G1105" s="632"/>
      <c r="H1105" s="257" t="s">
        <v>1352</v>
      </c>
      <c r="I1105" s="255"/>
      <c r="J1105" s="256"/>
      <c r="K1105" s="257"/>
      <c r="L1105" s="593"/>
      <c r="M1105" s="594"/>
      <c r="N1105" s="171" t="s">
        <v>1232</v>
      </c>
      <c r="O1105" s="297"/>
      <c r="P1105" s="173"/>
      <c r="Q1105" s="174"/>
      <c r="R1105" s="174"/>
      <c r="S1105" s="174"/>
      <c r="T1105" s="174"/>
      <c r="U1105" s="175"/>
      <c r="V1105" s="173"/>
      <c r="W1105" s="176"/>
      <c r="X1105" s="175"/>
    </row>
    <row r="1106" spans="1:24" ht="15" customHeight="1" x14ac:dyDescent="0.15">
      <c r="A1106" s="148">
        <v>9</v>
      </c>
      <c r="B1106" s="149" t="s">
        <v>1238</v>
      </c>
      <c r="C1106" s="150"/>
      <c r="D1106" s="150"/>
      <c r="E1106" s="150"/>
      <c r="F1106" s="438" t="s">
        <v>1363</v>
      </c>
      <c r="G1106" s="633">
        <v>40820</v>
      </c>
      <c r="H1106" s="326">
        <v>40918</v>
      </c>
      <c r="I1106" s="177" t="s">
        <v>1350</v>
      </c>
      <c r="J1106" s="227" t="s">
        <v>1230</v>
      </c>
      <c r="K1106" s="179" t="s">
        <v>1351</v>
      </c>
      <c r="L1106" s="591">
        <v>20000</v>
      </c>
      <c r="M1106" s="592">
        <v>10000</v>
      </c>
      <c r="N1106" s="156">
        <v>-10000</v>
      </c>
      <c r="O1106" s="268"/>
      <c r="P1106" s="158">
        <v>10000</v>
      </c>
      <c r="Q1106" s="159"/>
      <c r="R1106" s="159">
        <v>224</v>
      </c>
      <c r="S1106" s="159"/>
      <c r="T1106" s="159">
        <v>44800</v>
      </c>
      <c r="U1106" s="160"/>
      <c r="V1106" s="158">
        <v>64800</v>
      </c>
      <c r="W1106" s="161"/>
      <c r="X1106" s="160">
        <v>54800</v>
      </c>
    </row>
    <row r="1107" spans="1:24" ht="15" customHeight="1" x14ac:dyDescent="0.15">
      <c r="A1107" s="162"/>
      <c r="B1107" s="163"/>
      <c r="C1107" s="164"/>
      <c r="D1107" s="164"/>
      <c r="E1107" s="164"/>
      <c r="F1107" s="433"/>
      <c r="G1107" s="632"/>
      <c r="H1107" s="257" t="s">
        <v>1352</v>
      </c>
      <c r="I1107" s="255"/>
      <c r="J1107" s="256"/>
      <c r="K1107" s="257"/>
      <c r="L1107" s="593"/>
      <c r="M1107" s="594"/>
      <c r="N1107" s="171" t="s">
        <v>1337</v>
      </c>
      <c r="O1107" s="297"/>
      <c r="P1107" s="173"/>
      <c r="Q1107" s="174"/>
      <c r="R1107" s="174"/>
      <c r="S1107" s="174"/>
      <c r="T1107" s="174"/>
      <c r="U1107" s="175"/>
      <c r="V1107" s="173"/>
      <c r="W1107" s="176"/>
      <c r="X1107" s="175"/>
    </row>
    <row r="1108" spans="1:24" ht="15" customHeight="1" x14ac:dyDescent="0.15">
      <c r="A1108" s="148">
        <v>9</v>
      </c>
      <c r="B1108" s="149" t="s">
        <v>1364</v>
      </c>
      <c r="C1108" s="150"/>
      <c r="D1108" s="150"/>
      <c r="E1108" s="150"/>
      <c r="F1108" s="438" t="s">
        <v>1365</v>
      </c>
      <c r="G1108" s="633">
        <v>40827</v>
      </c>
      <c r="H1108" s="152">
        <v>40815</v>
      </c>
      <c r="I1108" s="177" t="s">
        <v>1207</v>
      </c>
      <c r="J1108" s="178" t="s">
        <v>1207</v>
      </c>
      <c r="K1108" s="179"/>
      <c r="L1108" s="591">
        <v>40000</v>
      </c>
      <c r="M1108" s="592">
        <v>30000</v>
      </c>
      <c r="N1108" s="183">
        <v>-30000</v>
      </c>
      <c r="O1108" s="268"/>
      <c r="P1108" s="158">
        <v>10000</v>
      </c>
      <c r="Q1108" s="159"/>
      <c r="R1108" s="159"/>
      <c r="S1108" s="159"/>
      <c r="T1108" s="159"/>
      <c r="U1108" s="160"/>
      <c r="V1108" s="158">
        <v>78600</v>
      </c>
      <c r="W1108" s="161">
        <v>-420</v>
      </c>
      <c r="X1108" s="160">
        <v>48180</v>
      </c>
    </row>
    <row r="1109" spans="1:24" ht="15" customHeight="1" x14ac:dyDescent="0.15">
      <c r="A1109" s="192"/>
      <c r="B1109" s="212"/>
      <c r="C1109" s="213"/>
      <c r="D1109" s="213"/>
      <c r="E1109" s="213"/>
      <c r="F1109" s="439" t="s">
        <v>1366</v>
      </c>
      <c r="G1109" s="634"/>
      <c r="H1109" s="185"/>
      <c r="I1109" s="221"/>
      <c r="J1109" s="227"/>
      <c r="K1109" s="222"/>
      <c r="L1109" s="597"/>
      <c r="M1109" s="613"/>
      <c r="N1109" s="296" t="s">
        <v>1322</v>
      </c>
      <c r="O1109" s="327"/>
      <c r="P1109" s="196"/>
      <c r="Q1109" s="194"/>
      <c r="R1109" s="194">
        <v>150</v>
      </c>
      <c r="S1109" s="194"/>
      <c r="T1109" s="194">
        <v>30000</v>
      </c>
      <c r="U1109" s="195"/>
      <c r="V1109" s="196"/>
      <c r="W1109" s="197"/>
      <c r="X1109" s="195"/>
    </row>
    <row r="1110" spans="1:24" ht="15" customHeight="1" x14ac:dyDescent="0.15">
      <c r="A1110" s="192"/>
      <c r="B1110" s="212"/>
      <c r="C1110" s="213"/>
      <c r="D1110" s="213"/>
      <c r="E1110" s="213"/>
      <c r="F1110" s="439" t="s">
        <v>1367</v>
      </c>
      <c r="G1110" s="634"/>
      <c r="H1110" s="165"/>
      <c r="I1110" s="166"/>
      <c r="J1110" s="167"/>
      <c r="K1110" s="168"/>
      <c r="L1110" s="593"/>
      <c r="M1110" s="594"/>
      <c r="N1110" s="181"/>
      <c r="O1110" s="297"/>
      <c r="P1110" s="173"/>
      <c r="Q1110" s="174"/>
      <c r="R1110" s="174">
        <v>43</v>
      </c>
      <c r="S1110" s="174"/>
      <c r="T1110" s="174">
        <v>8600</v>
      </c>
      <c r="U1110" s="175"/>
      <c r="V1110" s="173"/>
      <c r="W1110" s="176"/>
      <c r="X1110" s="175"/>
    </row>
    <row r="1111" spans="1:24" ht="15" customHeight="1" x14ac:dyDescent="0.15">
      <c r="A1111" s="148">
        <v>9</v>
      </c>
      <c r="B1111" s="149" t="s">
        <v>1368</v>
      </c>
      <c r="C1111" s="150"/>
      <c r="D1111" s="150"/>
      <c r="E1111" s="150"/>
      <c r="F1111" s="438" t="s">
        <v>1369</v>
      </c>
      <c r="G1111" s="633">
        <v>40834</v>
      </c>
      <c r="H1111" s="219">
        <v>40882</v>
      </c>
      <c r="I1111" s="177"/>
      <c r="J1111" s="227" t="s">
        <v>1230</v>
      </c>
      <c r="K1111" s="179"/>
      <c r="L1111" s="591">
        <v>60000</v>
      </c>
      <c r="M1111" s="592">
        <v>50000</v>
      </c>
      <c r="N1111" s="156">
        <v>-50000</v>
      </c>
      <c r="O1111" s="268"/>
      <c r="P1111" s="158">
        <v>10000</v>
      </c>
      <c r="Q1111" s="159"/>
      <c r="R1111" s="159">
        <v>30</v>
      </c>
      <c r="S1111" s="159"/>
      <c r="T1111" s="159">
        <v>6000</v>
      </c>
      <c r="U1111" s="160"/>
      <c r="V1111" s="158">
        <v>66000</v>
      </c>
      <c r="W1111" s="161"/>
      <c r="X1111" s="160">
        <v>16000</v>
      </c>
    </row>
    <row r="1112" spans="1:24" ht="15" customHeight="1" x14ac:dyDescent="0.15">
      <c r="A1112" s="162"/>
      <c r="B1112" s="163"/>
      <c r="C1112" s="164"/>
      <c r="D1112" s="164"/>
      <c r="E1112" s="164"/>
      <c r="F1112" s="433"/>
      <c r="G1112" s="632"/>
      <c r="H1112" s="165"/>
      <c r="I1112" s="166"/>
      <c r="J1112" s="167"/>
      <c r="K1112" s="168"/>
      <c r="L1112" s="593"/>
      <c r="M1112" s="594"/>
      <c r="N1112" s="171" t="s">
        <v>1337</v>
      </c>
      <c r="O1112" s="297"/>
      <c r="P1112" s="173"/>
      <c r="Q1112" s="174"/>
      <c r="R1112" s="174"/>
      <c r="S1112" s="174"/>
      <c r="T1112" s="174"/>
      <c r="U1112" s="175"/>
      <c r="V1112" s="173"/>
      <c r="W1112" s="176"/>
      <c r="X1112" s="175"/>
    </row>
    <row r="1113" spans="1:24" ht="15" customHeight="1" x14ac:dyDescent="0.15">
      <c r="A1113" s="148">
        <v>9</v>
      </c>
      <c r="B1113" s="149" t="s">
        <v>1370</v>
      </c>
      <c r="C1113" s="150"/>
      <c r="D1113" s="150"/>
      <c r="E1113" s="150"/>
      <c r="F1113" s="438" t="s">
        <v>1371</v>
      </c>
      <c r="G1113" s="633">
        <v>40841</v>
      </c>
      <c r="H1113" s="152">
        <v>40869</v>
      </c>
      <c r="I1113" s="177"/>
      <c r="J1113" s="227" t="s">
        <v>1230</v>
      </c>
      <c r="K1113" s="179"/>
      <c r="L1113" s="591">
        <v>40000</v>
      </c>
      <c r="M1113" s="592">
        <v>30000</v>
      </c>
      <c r="N1113" s="156">
        <v>-30000</v>
      </c>
      <c r="O1113" s="268"/>
      <c r="P1113" s="158">
        <v>10000</v>
      </c>
      <c r="Q1113" s="159"/>
      <c r="R1113" s="159">
        <v>384</v>
      </c>
      <c r="S1113" s="159"/>
      <c r="T1113" s="159">
        <v>76800</v>
      </c>
      <c r="U1113" s="160"/>
      <c r="V1113" s="158">
        <v>116800</v>
      </c>
      <c r="W1113" s="161"/>
      <c r="X1113" s="160">
        <v>86800</v>
      </c>
    </row>
    <row r="1114" spans="1:24" ht="15" customHeight="1" x14ac:dyDescent="0.15">
      <c r="A1114" s="162"/>
      <c r="B1114" s="163"/>
      <c r="C1114" s="164"/>
      <c r="D1114" s="164"/>
      <c r="E1114" s="164"/>
      <c r="F1114" s="433"/>
      <c r="G1114" s="632"/>
      <c r="H1114" s="165"/>
      <c r="I1114" s="166"/>
      <c r="J1114" s="167"/>
      <c r="K1114" s="168"/>
      <c r="L1114" s="593"/>
      <c r="M1114" s="594"/>
      <c r="N1114" s="171" t="s">
        <v>1322</v>
      </c>
      <c r="O1114" s="297"/>
      <c r="P1114" s="173"/>
      <c r="Q1114" s="174"/>
      <c r="R1114" s="174"/>
      <c r="S1114" s="174"/>
      <c r="T1114" s="174"/>
      <c r="U1114" s="175"/>
      <c r="V1114" s="173"/>
      <c r="W1114" s="176"/>
      <c r="X1114" s="175"/>
    </row>
    <row r="1115" spans="1:24" ht="15" customHeight="1" x14ac:dyDescent="0.15">
      <c r="A1115" s="148">
        <v>10</v>
      </c>
      <c r="B1115" s="149" t="s">
        <v>1372</v>
      </c>
      <c r="C1115" s="150"/>
      <c r="D1115" s="150"/>
      <c r="E1115" s="150"/>
      <c r="F1115" s="438" t="s">
        <v>1373</v>
      </c>
      <c r="G1115" s="633">
        <v>40849</v>
      </c>
      <c r="H1115" s="152">
        <v>40851</v>
      </c>
      <c r="I1115" s="177"/>
      <c r="J1115" s="227" t="s">
        <v>1230</v>
      </c>
      <c r="K1115" s="179"/>
      <c r="L1115" s="591">
        <v>60000</v>
      </c>
      <c r="M1115" s="592">
        <v>50000</v>
      </c>
      <c r="N1115" s="156">
        <v>-50000</v>
      </c>
      <c r="O1115" s="268"/>
      <c r="P1115" s="184">
        <v>10000</v>
      </c>
      <c r="Q1115" s="136"/>
      <c r="R1115" s="159">
        <v>14</v>
      </c>
      <c r="S1115" s="159"/>
      <c r="T1115" s="159">
        <v>2800</v>
      </c>
      <c r="U1115" s="160"/>
      <c r="V1115" s="158">
        <v>52800</v>
      </c>
      <c r="W1115" s="161"/>
      <c r="X1115" s="160">
        <v>2800</v>
      </c>
    </row>
    <row r="1116" spans="1:24" ht="15" customHeight="1" x14ac:dyDescent="0.15">
      <c r="A1116" s="162"/>
      <c r="B1116" s="163"/>
      <c r="C1116" s="164"/>
      <c r="D1116" s="164"/>
      <c r="E1116" s="164"/>
      <c r="F1116" s="433"/>
      <c r="G1116" s="632"/>
      <c r="H1116" s="224">
        <v>40871</v>
      </c>
      <c r="I1116" s="166"/>
      <c r="J1116" s="167"/>
      <c r="K1116" s="168"/>
      <c r="L1116" s="593"/>
      <c r="M1116" s="594"/>
      <c r="N1116" s="171" t="s">
        <v>1322</v>
      </c>
      <c r="O1116" s="297"/>
      <c r="P1116" s="173"/>
      <c r="Q1116" s="174"/>
      <c r="R1116" s="174"/>
      <c r="S1116" s="174"/>
      <c r="T1116" s="174"/>
      <c r="U1116" s="175"/>
      <c r="V1116" s="173"/>
      <c r="W1116" s="176"/>
      <c r="X1116" s="175"/>
    </row>
    <row r="1117" spans="1:24" ht="15" customHeight="1" x14ac:dyDescent="0.15">
      <c r="A1117" s="148">
        <v>10</v>
      </c>
      <c r="B1117" s="149" t="s">
        <v>1374</v>
      </c>
      <c r="C1117" s="150"/>
      <c r="D1117" s="150"/>
      <c r="E1117" s="150"/>
      <c r="F1117" s="438" t="s">
        <v>1375</v>
      </c>
      <c r="G1117" s="633">
        <v>40856</v>
      </c>
      <c r="H1117" s="326">
        <v>40918</v>
      </c>
      <c r="I1117" s="177" t="s">
        <v>1350</v>
      </c>
      <c r="J1117" s="227" t="s">
        <v>1230</v>
      </c>
      <c r="K1117" s="179" t="s">
        <v>1351</v>
      </c>
      <c r="L1117" s="591">
        <v>40000</v>
      </c>
      <c r="M1117" s="592">
        <v>30000</v>
      </c>
      <c r="N1117" s="156">
        <v>-30000</v>
      </c>
      <c r="O1117" s="268"/>
      <c r="P1117" s="158">
        <v>10000</v>
      </c>
      <c r="Q1117" s="159"/>
      <c r="R1117" s="159">
        <v>258</v>
      </c>
      <c r="S1117" s="159"/>
      <c r="T1117" s="159">
        <v>51600</v>
      </c>
      <c r="U1117" s="160"/>
      <c r="V1117" s="158">
        <v>91600</v>
      </c>
      <c r="W1117" s="161"/>
      <c r="X1117" s="160">
        <v>61600</v>
      </c>
    </row>
    <row r="1118" spans="1:24" ht="15" customHeight="1" x14ac:dyDescent="0.15">
      <c r="A1118" s="192"/>
      <c r="B1118" s="212"/>
      <c r="C1118" s="213"/>
      <c r="D1118" s="213"/>
      <c r="E1118" s="213"/>
      <c r="F1118" s="439" t="s">
        <v>1299</v>
      </c>
      <c r="G1118" s="634"/>
      <c r="H1118" s="257" t="s">
        <v>1352</v>
      </c>
      <c r="I1118" s="278"/>
      <c r="J1118" s="282"/>
      <c r="K1118" s="264"/>
      <c r="L1118" s="597"/>
      <c r="M1118" s="598"/>
      <c r="N1118" s="171" t="s">
        <v>1337</v>
      </c>
      <c r="O1118" s="295"/>
      <c r="P1118" s="196"/>
      <c r="Q1118" s="194"/>
      <c r="R1118" s="194"/>
      <c r="S1118" s="194"/>
      <c r="T1118" s="194"/>
      <c r="U1118" s="195"/>
      <c r="V1118" s="196"/>
      <c r="W1118" s="197"/>
      <c r="X1118" s="195"/>
    </row>
    <row r="1119" spans="1:24" ht="15" customHeight="1" x14ac:dyDescent="0.15">
      <c r="A1119" s="148">
        <v>10</v>
      </c>
      <c r="B1119" s="149" t="s">
        <v>1266</v>
      </c>
      <c r="C1119" s="150"/>
      <c r="D1119" s="150"/>
      <c r="E1119" s="150"/>
      <c r="F1119" s="438" t="s">
        <v>1376</v>
      </c>
      <c r="G1119" s="633">
        <v>40857</v>
      </c>
      <c r="H1119" s="152">
        <v>40841</v>
      </c>
      <c r="I1119" s="177" t="s">
        <v>1207</v>
      </c>
      <c r="J1119" s="178" t="s">
        <v>1207</v>
      </c>
      <c r="K1119" s="179"/>
      <c r="L1119" s="591">
        <v>20000</v>
      </c>
      <c r="M1119" s="592">
        <v>10000</v>
      </c>
      <c r="N1119" s="156">
        <v>-10000</v>
      </c>
      <c r="O1119" s="268"/>
      <c r="P1119" s="158">
        <v>10000</v>
      </c>
      <c r="Q1119" s="159"/>
      <c r="R1119" s="159">
        <v>30</v>
      </c>
      <c r="S1119" s="159"/>
      <c r="T1119" s="159">
        <v>6000</v>
      </c>
      <c r="U1119" s="160"/>
      <c r="V1119" s="158">
        <v>26000</v>
      </c>
      <c r="W1119" s="161"/>
      <c r="X1119" s="160">
        <v>16000</v>
      </c>
    </row>
    <row r="1120" spans="1:24" ht="15" customHeight="1" x14ac:dyDescent="0.15">
      <c r="A1120" s="162"/>
      <c r="B1120" s="163"/>
      <c r="C1120" s="164"/>
      <c r="D1120" s="164"/>
      <c r="E1120" s="164"/>
      <c r="F1120" s="433"/>
      <c r="G1120" s="632"/>
      <c r="H1120" s="165"/>
      <c r="I1120" s="166"/>
      <c r="J1120" s="167"/>
      <c r="K1120" s="168"/>
      <c r="L1120" s="593"/>
      <c r="M1120" s="594"/>
      <c r="N1120" s="171" t="s">
        <v>1322</v>
      </c>
      <c r="O1120" s="297"/>
      <c r="P1120" s="173"/>
      <c r="Q1120" s="174"/>
      <c r="R1120" s="174"/>
      <c r="S1120" s="174"/>
      <c r="T1120" s="174"/>
      <c r="U1120" s="175"/>
      <c r="V1120" s="173"/>
      <c r="W1120" s="176"/>
      <c r="X1120" s="175"/>
    </row>
    <row r="1121" spans="1:24" ht="15" customHeight="1" x14ac:dyDescent="0.15">
      <c r="A1121" s="148">
        <v>10</v>
      </c>
      <c r="B1121" s="149" t="s">
        <v>1377</v>
      </c>
      <c r="C1121" s="150"/>
      <c r="D1121" s="150"/>
      <c r="E1121" s="150"/>
      <c r="F1121" s="438" t="s">
        <v>1378</v>
      </c>
      <c r="G1121" s="633">
        <v>40863</v>
      </c>
      <c r="H1121" s="152">
        <v>40848</v>
      </c>
      <c r="I1121" s="177" t="s">
        <v>1207</v>
      </c>
      <c r="J1121" s="178" t="s">
        <v>1207</v>
      </c>
      <c r="K1121" s="179"/>
      <c r="L1121" s="591">
        <v>60000</v>
      </c>
      <c r="M1121" s="592">
        <v>50000</v>
      </c>
      <c r="N1121" s="156">
        <v>-50000</v>
      </c>
      <c r="O1121" s="268"/>
      <c r="P1121" s="158">
        <v>10000</v>
      </c>
      <c r="Q1121" s="159"/>
      <c r="R1121" s="159">
        <v>128</v>
      </c>
      <c r="S1121" s="159"/>
      <c r="T1121" s="159">
        <v>25600</v>
      </c>
      <c r="U1121" s="160"/>
      <c r="V1121" s="158">
        <v>85600</v>
      </c>
      <c r="W1121" s="161"/>
      <c r="X1121" s="160">
        <v>35600</v>
      </c>
    </row>
    <row r="1122" spans="1:24" ht="15" customHeight="1" x14ac:dyDescent="0.15">
      <c r="A1122" s="162"/>
      <c r="B1122" s="163"/>
      <c r="C1122" s="164"/>
      <c r="D1122" s="164"/>
      <c r="E1122" s="164"/>
      <c r="F1122" s="433"/>
      <c r="G1122" s="632"/>
      <c r="H1122" s="165"/>
      <c r="I1122" s="166"/>
      <c r="J1122" s="167"/>
      <c r="K1122" s="168"/>
      <c r="L1122" s="593"/>
      <c r="M1122" s="594"/>
      <c r="N1122" s="171" t="s">
        <v>1322</v>
      </c>
      <c r="O1122" s="297"/>
      <c r="P1122" s="173"/>
      <c r="Q1122" s="174"/>
      <c r="R1122" s="174"/>
      <c r="S1122" s="174"/>
      <c r="T1122" s="174"/>
      <c r="U1122" s="175"/>
      <c r="V1122" s="173"/>
      <c r="W1122" s="176"/>
      <c r="X1122" s="175"/>
    </row>
    <row r="1123" spans="1:24" ht="15" customHeight="1" x14ac:dyDescent="0.15">
      <c r="A1123" s="148">
        <v>10</v>
      </c>
      <c r="B1123" s="149" t="s">
        <v>1379</v>
      </c>
      <c r="C1123" s="150"/>
      <c r="D1123" s="150"/>
      <c r="E1123" s="150"/>
      <c r="F1123" s="438" t="s">
        <v>1380</v>
      </c>
      <c r="G1123" s="640" t="s">
        <v>1231</v>
      </c>
      <c r="H1123" s="229" t="s">
        <v>1231</v>
      </c>
      <c r="I1123" s="137" t="s">
        <v>1231</v>
      </c>
      <c r="J1123" s="138" t="s">
        <v>1231</v>
      </c>
      <c r="K1123" s="321" t="s">
        <v>1340</v>
      </c>
      <c r="L1123" s="591"/>
      <c r="M1123" s="612"/>
      <c r="N1123" s="316"/>
      <c r="O1123" s="267"/>
      <c r="P1123" s="283"/>
      <c r="Q1123" s="284"/>
      <c r="R1123" s="159"/>
      <c r="S1123" s="159"/>
      <c r="T1123" s="284"/>
      <c r="U1123" s="304"/>
      <c r="V1123" s="283"/>
      <c r="W1123" s="305"/>
      <c r="X1123" s="304"/>
    </row>
    <row r="1124" spans="1:24" ht="15" customHeight="1" x14ac:dyDescent="0.15">
      <c r="A1124" s="162"/>
      <c r="B1124" s="163"/>
      <c r="C1124" s="164"/>
      <c r="D1124" s="164"/>
      <c r="E1124" s="164"/>
      <c r="F1124" s="433"/>
      <c r="G1124" s="632"/>
      <c r="H1124" s="165"/>
      <c r="I1124" s="166"/>
      <c r="J1124" s="167"/>
      <c r="K1124" s="168"/>
      <c r="L1124" s="593"/>
      <c r="M1124" s="611"/>
      <c r="N1124" s="307"/>
      <c r="O1124" s="308"/>
      <c r="P1124" s="309"/>
      <c r="Q1124" s="310"/>
      <c r="R1124" s="174"/>
      <c r="S1124" s="174"/>
      <c r="T1124" s="310"/>
      <c r="U1124" s="311"/>
      <c r="V1124" s="309"/>
      <c r="W1124" s="312"/>
      <c r="X1124" s="311"/>
    </row>
    <row r="1125" spans="1:24" ht="15" customHeight="1" x14ac:dyDescent="0.15">
      <c r="A1125" s="148">
        <v>10</v>
      </c>
      <c r="B1125" s="149">
        <v>23</v>
      </c>
      <c r="C1125" s="150"/>
      <c r="D1125" s="150"/>
      <c r="E1125" s="150"/>
      <c r="F1125" s="438" t="s">
        <v>1381</v>
      </c>
      <c r="G1125" s="633">
        <v>40870</v>
      </c>
      <c r="H1125" s="219">
        <v>40903</v>
      </c>
      <c r="I1125" s="177"/>
      <c r="J1125" s="227" t="s">
        <v>1230</v>
      </c>
      <c r="K1125" s="179"/>
      <c r="L1125" s="591">
        <v>20000</v>
      </c>
      <c r="M1125" s="592">
        <v>10000</v>
      </c>
      <c r="N1125" s="156">
        <v>-10000</v>
      </c>
      <c r="O1125" s="268"/>
      <c r="P1125" s="158">
        <v>10000</v>
      </c>
      <c r="Q1125" s="159"/>
      <c r="R1125" s="159">
        <v>12</v>
      </c>
      <c r="S1125" s="159"/>
      <c r="T1125" s="159">
        <v>2400</v>
      </c>
      <c r="U1125" s="160"/>
      <c r="V1125" s="158">
        <v>22400</v>
      </c>
      <c r="W1125" s="161"/>
      <c r="X1125" s="160">
        <v>12400</v>
      </c>
    </row>
    <row r="1126" spans="1:24" ht="15" customHeight="1" x14ac:dyDescent="0.15">
      <c r="A1126" s="162"/>
      <c r="B1126" s="163"/>
      <c r="C1126" s="164"/>
      <c r="D1126" s="164"/>
      <c r="E1126" s="164"/>
      <c r="F1126" s="433"/>
      <c r="G1126" s="632"/>
      <c r="H1126" s="165"/>
      <c r="I1126" s="166"/>
      <c r="J1126" s="167"/>
      <c r="K1126" s="168"/>
      <c r="L1126" s="593"/>
      <c r="M1126" s="594"/>
      <c r="N1126" s="171" t="s">
        <v>1337</v>
      </c>
      <c r="O1126" s="297"/>
      <c r="P1126" s="173"/>
      <c r="Q1126" s="174"/>
      <c r="R1126" s="174"/>
      <c r="S1126" s="174"/>
      <c r="T1126" s="174"/>
      <c r="U1126" s="175"/>
      <c r="V1126" s="173"/>
      <c r="W1126" s="176"/>
      <c r="X1126" s="175"/>
    </row>
    <row r="1127" spans="1:24" ht="15" customHeight="1" x14ac:dyDescent="0.15">
      <c r="A1127" s="148">
        <v>10</v>
      </c>
      <c r="B1127" s="149" t="s">
        <v>1382</v>
      </c>
      <c r="C1127" s="150"/>
      <c r="D1127" s="150"/>
      <c r="E1127" s="150"/>
      <c r="F1127" s="438" t="s">
        <v>1383</v>
      </c>
      <c r="G1127" s="1457" t="s">
        <v>946</v>
      </c>
      <c r="H1127" s="1458"/>
      <c r="I1127" s="137" t="s">
        <v>1231</v>
      </c>
      <c r="J1127" s="138" t="s">
        <v>1231</v>
      </c>
      <c r="K1127" s="299"/>
      <c r="L1127" s="591">
        <v>0</v>
      </c>
      <c r="M1127" s="612"/>
      <c r="N1127" s="316"/>
      <c r="O1127" s="267"/>
      <c r="P1127" s="283"/>
      <c r="Q1127" s="284"/>
      <c r="R1127" s="159"/>
      <c r="S1127" s="159"/>
      <c r="T1127" s="284"/>
      <c r="U1127" s="304"/>
      <c r="V1127" s="283"/>
      <c r="W1127" s="305"/>
      <c r="X1127" s="304"/>
    </row>
    <row r="1128" spans="1:24" ht="15" customHeight="1" x14ac:dyDescent="0.15">
      <c r="A1128" s="192"/>
      <c r="B1128" s="212"/>
      <c r="C1128" s="213"/>
      <c r="D1128" s="213"/>
      <c r="E1128" s="213"/>
      <c r="F1128" s="439" t="s">
        <v>1384</v>
      </c>
      <c r="G1128" s="634"/>
      <c r="H1128" s="185"/>
      <c r="I1128" s="221"/>
      <c r="J1128" s="167"/>
      <c r="K1128" s="222"/>
      <c r="L1128" s="597"/>
      <c r="M1128" s="610"/>
      <c r="N1128" s="300"/>
      <c r="O1128" s="301"/>
      <c r="P1128" s="317"/>
      <c r="Q1128" s="318"/>
      <c r="R1128" s="194"/>
      <c r="S1128" s="194"/>
      <c r="T1128" s="318"/>
      <c r="U1128" s="319"/>
      <c r="V1128" s="317"/>
      <c r="W1128" s="320"/>
      <c r="X1128" s="319"/>
    </row>
    <row r="1129" spans="1:24" ht="15" customHeight="1" x14ac:dyDescent="0.15">
      <c r="A1129" s="148">
        <v>11</v>
      </c>
      <c r="B1129" s="149">
        <v>3</v>
      </c>
      <c r="C1129" s="150"/>
      <c r="D1129" s="150"/>
      <c r="E1129" s="150"/>
      <c r="F1129" s="438" t="s">
        <v>1385</v>
      </c>
      <c r="G1129" s="633">
        <v>40880</v>
      </c>
      <c r="H1129" s="326">
        <v>40926</v>
      </c>
      <c r="I1129" s="177" t="s">
        <v>1350</v>
      </c>
      <c r="J1129" s="227" t="s">
        <v>1230</v>
      </c>
      <c r="K1129" s="179" t="s">
        <v>1351</v>
      </c>
      <c r="L1129" s="591">
        <v>20000</v>
      </c>
      <c r="M1129" s="592">
        <v>10000</v>
      </c>
      <c r="N1129" s="156">
        <v>-10000</v>
      </c>
      <c r="O1129" s="268"/>
      <c r="P1129" s="158">
        <v>10000</v>
      </c>
      <c r="Q1129" s="159"/>
      <c r="R1129" s="159">
        <v>142</v>
      </c>
      <c r="S1129" s="159"/>
      <c r="T1129" s="159">
        <v>28400</v>
      </c>
      <c r="U1129" s="160"/>
      <c r="V1129" s="158">
        <v>48400</v>
      </c>
      <c r="W1129" s="161"/>
      <c r="X1129" s="160">
        <v>38400</v>
      </c>
    </row>
    <row r="1130" spans="1:24" ht="15" customHeight="1" x14ac:dyDescent="0.15">
      <c r="A1130" s="162"/>
      <c r="B1130" s="163"/>
      <c r="C1130" s="164"/>
      <c r="D1130" s="164"/>
      <c r="E1130" s="164"/>
      <c r="F1130" s="433"/>
      <c r="G1130" s="632"/>
      <c r="H1130" s="257" t="s">
        <v>1352</v>
      </c>
      <c r="I1130" s="255"/>
      <c r="J1130" s="256"/>
      <c r="K1130" s="257"/>
      <c r="L1130" s="593"/>
      <c r="M1130" s="594"/>
      <c r="N1130" s="171" t="s">
        <v>1337</v>
      </c>
      <c r="O1130" s="297"/>
      <c r="P1130" s="173"/>
      <c r="Q1130" s="174"/>
      <c r="R1130" s="174"/>
      <c r="S1130" s="174"/>
      <c r="T1130" s="174"/>
      <c r="U1130" s="175"/>
      <c r="V1130" s="173"/>
      <c r="W1130" s="176"/>
      <c r="X1130" s="175"/>
    </row>
    <row r="1131" spans="1:24" ht="15" customHeight="1" x14ac:dyDescent="0.15">
      <c r="A1131" s="148">
        <v>11</v>
      </c>
      <c r="B1131" s="149" t="s">
        <v>1323</v>
      </c>
      <c r="C1131" s="150"/>
      <c r="D1131" s="150"/>
      <c r="E1131" s="150"/>
      <c r="F1131" s="438" t="s">
        <v>1386</v>
      </c>
      <c r="G1131" s="633">
        <v>40883</v>
      </c>
      <c r="H1131" s="219">
        <v>40994</v>
      </c>
      <c r="I1131" s="177" t="s">
        <v>1350</v>
      </c>
      <c r="J1131" s="227" t="s">
        <v>1230</v>
      </c>
      <c r="K1131" s="179" t="s">
        <v>1351</v>
      </c>
      <c r="L1131" s="591">
        <v>60000</v>
      </c>
      <c r="M1131" s="592">
        <v>50000</v>
      </c>
      <c r="N1131" s="156">
        <v>-50000</v>
      </c>
      <c r="O1131" s="268"/>
      <c r="P1131" s="158">
        <v>10000</v>
      </c>
      <c r="Q1131" s="159"/>
      <c r="R1131" s="159">
        <v>20</v>
      </c>
      <c r="S1131" s="159"/>
      <c r="T1131" s="159">
        <v>4000</v>
      </c>
      <c r="U1131" s="160"/>
      <c r="V1131" s="158">
        <v>64000</v>
      </c>
      <c r="W1131" s="161"/>
      <c r="X1131" s="160">
        <v>14000</v>
      </c>
    </row>
    <row r="1132" spans="1:24" ht="15" customHeight="1" x14ac:dyDescent="0.15">
      <c r="A1132" s="192"/>
      <c r="B1132" s="212"/>
      <c r="C1132" s="213"/>
      <c r="D1132" s="213"/>
      <c r="E1132" s="213"/>
      <c r="F1132" s="439"/>
      <c r="G1132" s="634"/>
      <c r="H1132" s="257" t="s">
        <v>1352</v>
      </c>
      <c r="I1132" s="278"/>
      <c r="J1132" s="256"/>
      <c r="K1132" s="264"/>
      <c r="L1132" s="597"/>
      <c r="M1132" s="598"/>
      <c r="N1132" s="171" t="s">
        <v>1232</v>
      </c>
      <c r="O1132" s="295"/>
      <c r="P1132" s="196"/>
      <c r="Q1132" s="194"/>
      <c r="R1132" s="194"/>
      <c r="S1132" s="194"/>
      <c r="T1132" s="194"/>
      <c r="U1132" s="195"/>
      <c r="V1132" s="196"/>
      <c r="W1132" s="197"/>
      <c r="X1132" s="195"/>
    </row>
    <row r="1133" spans="1:24" ht="15" customHeight="1" x14ac:dyDescent="0.15">
      <c r="A1133" s="148">
        <v>11</v>
      </c>
      <c r="B1133" s="149" t="s">
        <v>1387</v>
      </c>
      <c r="C1133" s="150"/>
      <c r="D1133" s="150"/>
      <c r="E1133" s="150"/>
      <c r="F1133" s="438" t="s">
        <v>1388</v>
      </c>
      <c r="G1133" s="633">
        <v>40897</v>
      </c>
      <c r="H1133" s="326">
        <v>40918</v>
      </c>
      <c r="I1133" s="177" t="s">
        <v>1350</v>
      </c>
      <c r="J1133" s="227" t="s">
        <v>1230</v>
      </c>
      <c r="K1133" s="179" t="s">
        <v>1351</v>
      </c>
      <c r="L1133" s="591">
        <v>60000</v>
      </c>
      <c r="M1133" s="592">
        <v>50000</v>
      </c>
      <c r="N1133" s="156">
        <v>-50000</v>
      </c>
      <c r="O1133" s="268"/>
      <c r="P1133" s="158">
        <v>10000</v>
      </c>
      <c r="Q1133" s="159"/>
      <c r="R1133" s="159">
        <v>164</v>
      </c>
      <c r="S1133" s="159"/>
      <c r="T1133" s="159">
        <v>32800</v>
      </c>
      <c r="U1133" s="160"/>
      <c r="V1133" s="158">
        <v>32800</v>
      </c>
      <c r="W1133" s="161"/>
      <c r="X1133" s="160">
        <v>32800</v>
      </c>
    </row>
    <row r="1134" spans="1:24" ht="15" customHeight="1" x14ac:dyDescent="0.15">
      <c r="A1134" s="192"/>
      <c r="B1134" s="212"/>
      <c r="C1134" s="213"/>
      <c r="D1134" s="213"/>
      <c r="E1134" s="213"/>
      <c r="F1134" s="439" t="s">
        <v>1309</v>
      </c>
      <c r="G1134" s="634"/>
      <c r="H1134" s="328">
        <v>40924</v>
      </c>
      <c r="I1134" s="278"/>
      <c r="J1134" s="282"/>
      <c r="K1134" s="264"/>
      <c r="L1134" s="597"/>
      <c r="M1134" s="598"/>
      <c r="N1134" s="296" t="s">
        <v>1337</v>
      </c>
      <c r="O1134" s="295"/>
      <c r="P1134" s="196"/>
      <c r="Q1134" s="194"/>
      <c r="R1134" s="194"/>
      <c r="S1134" s="194"/>
      <c r="T1134" s="194"/>
      <c r="U1134" s="195"/>
      <c r="V1134" s="196">
        <v>60000</v>
      </c>
      <c r="W1134" s="197"/>
      <c r="X1134" s="195">
        <v>10000</v>
      </c>
    </row>
    <row r="1135" spans="1:24" ht="15" customHeight="1" x14ac:dyDescent="0.15">
      <c r="A1135" s="162"/>
      <c r="B1135" s="163"/>
      <c r="C1135" s="164"/>
      <c r="D1135" s="164"/>
      <c r="E1135" s="164"/>
      <c r="F1135" s="433" t="s">
        <v>1310</v>
      </c>
      <c r="G1135" s="632"/>
      <c r="H1135" s="257" t="s">
        <v>1352</v>
      </c>
      <c r="I1135" s="255"/>
      <c r="J1135" s="256"/>
      <c r="K1135" s="257"/>
      <c r="L1135" s="593"/>
      <c r="M1135" s="594"/>
      <c r="N1135" s="181"/>
      <c r="O1135" s="297"/>
      <c r="P1135" s="228"/>
      <c r="Q1135" s="170"/>
      <c r="R1135" s="174"/>
      <c r="S1135" s="174"/>
      <c r="T1135" s="174"/>
      <c r="U1135" s="175"/>
      <c r="V1135" s="173"/>
      <c r="W1135" s="176"/>
      <c r="X1135" s="175"/>
    </row>
    <row r="1136" spans="1:24" ht="15" customHeight="1" x14ac:dyDescent="0.15">
      <c r="A1136" s="192">
        <v>11</v>
      </c>
      <c r="B1136" s="212" t="s">
        <v>1389</v>
      </c>
      <c r="C1136" s="213"/>
      <c r="D1136" s="213"/>
      <c r="E1136" s="213"/>
      <c r="F1136" s="439" t="s">
        <v>1390</v>
      </c>
      <c r="G1136" s="634">
        <v>40904</v>
      </c>
      <c r="H1136" s="185">
        <v>40882</v>
      </c>
      <c r="I1136" s="177" t="s">
        <v>1207</v>
      </c>
      <c r="J1136" s="178" t="s">
        <v>1207</v>
      </c>
      <c r="K1136" s="222"/>
      <c r="L1136" s="597">
        <v>10000</v>
      </c>
      <c r="M1136" s="598">
        <v>10000</v>
      </c>
      <c r="N1136" s="183">
        <v>-10000</v>
      </c>
      <c r="O1136" s="295"/>
      <c r="P1136" s="196">
        <v>0</v>
      </c>
      <c r="Q1136" s="194"/>
      <c r="R1136" s="194"/>
      <c r="S1136" s="194"/>
      <c r="T1136" s="194"/>
      <c r="U1136" s="195"/>
      <c r="V1136" s="196">
        <v>10000</v>
      </c>
      <c r="W1136" s="197"/>
      <c r="X1136" s="195">
        <v>0</v>
      </c>
    </row>
    <row r="1137" spans="1:24" ht="15" customHeight="1" x14ac:dyDescent="0.15">
      <c r="A1137" s="192"/>
      <c r="B1137" s="212"/>
      <c r="C1137" s="213"/>
      <c r="D1137" s="213"/>
      <c r="E1137" s="213"/>
      <c r="F1137" s="439"/>
      <c r="G1137" s="634"/>
      <c r="H1137" s="185"/>
      <c r="I1137" s="221"/>
      <c r="J1137" s="227"/>
      <c r="K1137" s="222"/>
      <c r="L1137" s="597"/>
      <c r="M1137" s="598"/>
      <c r="N1137" s="171" t="s">
        <v>1337</v>
      </c>
      <c r="O1137" s="295"/>
      <c r="P1137" s="325"/>
      <c r="Q1137" s="190"/>
      <c r="R1137" s="194"/>
      <c r="S1137" s="194"/>
      <c r="T1137" s="194"/>
      <c r="U1137" s="195"/>
      <c r="V1137" s="196"/>
      <c r="W1137" s="197"/>
      <c r="X1137" s="195"/>
    </row>
    <row r="1138" spans="1:24" ht="15" customHeight="1" x14ac:dyDescent="0.15">
      <c r="A1138" s="148">
        <v>11</v>
      </c>
      <c r="B1138" s="149">
        <v>27</v>
      </c>
      <c r="C1138" s="150"/>
      <c r="D1138" s="150"/>
      <c r="E1138" s="150"/>
      <c r="F1138" s="438" t="s">
        <v>1391</v>
      </c>
      <c r="G1138" s="633">
        <v>40904</v>
      </c>
      <c r="H1138" s="152">
        <v>40903</v>
      </c>
      <c r="I1138" s="177" t="s">
        <v>1207</v>
      </c>
      <c r="J1138" s="178" t="s">
        <v>1207</v>
      </c>
      <c r="K1138" s="179"/>
      <c r="L1138" s="591">
        <v>20000</v>
      </c>
      <c r="M1138" s="592">
        <v>10000</v>
      </c>
      <c r="N1138" s="156">
        <v>-10000</v>
      </c>
      <c r="O1138" s="268"/>
      <c r="P1138" s="158">
        <v>10000</v>
      </c>
      <c r="Q1138" s="159"/>
      <c r="R1138" s="159">
        <v>16</v>
      </c>
      <c r="S1138" s="159"/>
      <c r="T1138" s="159">
        <v>3200</v>
      </c>
      <c r="U1138" s="160"/>
      <c r="V1138" s="158">
        <v>23200</v>
      </c>
      <c r="W1138" s="161"/>
      <c r="X1138" s="160">
        <v>13200</v>
      </c>
    </row>
    <row r="1139" spans="1:24" ht="15" customHeight="1" x14ac:dyDescent="0.15">
      <c r="A1139" s="162"/>
      <c r="B1139" s="163"/>
      <c r="C1139" s="164"/>
      <c r="D1139" s="164"/>
      <c r="E1139" s="164"/>
      <c r="F1139" s="433"/>
      <c r="G1139" s="632"/>
      <c r="H1139" s="165"/>
      <c r="I1139" s="166"/>
      <c r="J1139" s="167"/>
      <c r="K1139" s="168"/>
      <c r="L1139" s="593"/>
      <c r="M1139" s="594"/>
      <c r="N1139" s="171" t="s">
        <v>1337</v>
      </c>
      <c r="O1139" s="297"/>
      <c r="P1139" s="173"/>
      <c r="Q1139" s="174"/>
      <c r="R1139" s="174"/>
      <c r="S1139" s="174"/>
      <c r="T1139" s="174"/>
      <c r="U1139" s="175"/>
      <c r="V1139" s="173"/>
      <c r="W1139" s="176"/>
      <c r="X1139" s="175"/>
    </row>
  </sheetData>
  <mergeCells count="293">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 ref="T282:T283"/>
    <mergeCell ref="U282:U283"/>
    <mergeCell ref="V282:V283"/>
    <mergeCell ref="W282:W283"/>
    <mergeCell ref="X282:X283"/>
    <mergeCell ref="A283:A284"/>
    <mergeCell ref="B283:B284"/>
    <mergeCell ref="K282:K284"/>
    <mergeCell ref="L282:L283"/>
    <mergeCell ref="O282:O283"/>
    <mergeCell ref="P282:P283"/>
    <mergeCell ref="Q282:Q283"/>
    <mergeCell ref="R282:R283"/>
    <mergeCell ref="A282:B282"/>
    <mergeCell ref="C282:C284"/>
    <mergeCell ref="D282:D284"/>
    <mergeCell ref="F282:F284"/>
    <mergeCell ref="G282:G284"/>
    <mergeCell ref="H282:H284"/>
    <mergeCell ref="T354:T355"/>
    <mergeCell ref="U354:U355"/>
    <mergeCell ref="V354:V355"/>
    <mergeCell ref="W354:W355"/>
    <mergeCell ref="X354:X355"/>
    <mergeCell ref="A355:A356"/>
    <mergeCell ref="B355:B356"/>
    <mergeCell ref="K354:K356"/>
    <mergeCell ref="L354:L355"/>
    <mergeCell ref="O354:O355"/>
    <mergeCell ref="P354:P355"/>
    <mergeCell ref="Q354:Q355"/>
    <mergeCell ref="R354:R355"/>
    <mergeCell ref="A354:B354"/>
    <mergeCell ref="C354:C356"/>
    <mergeCell ref="D354:D356"/>
    <mergeCell ref="F354:F356"/>
    <mergeCell ref="G354:G356"/>
    <mergeCell ref="H354:H356"/>
    <mergeCell ref="T428:T429"/>
    <mergeCell ref="U428:U429"/>
    <mergeCell ref="V428:V429"/>
    <mergeCell ref="W428:W429"/>
    <mergeCell ref="X428:X429"/>
    <mergeCell ref="A429:A430"/>
    <mergeCell ref="B429:B430"/>
    <mergeCell ref="K428:K430"/>
    <mergeCell ref="L428:L429"/>
    <mergeCell ref="O428:O429"/>
    <mergeCell ref="P428:P429"/>
    <mergeCell ref="Q428:Q429"/>
    <mergeCell ref="R428:R429"/>
    <mergeCell ref="A428:B428"/>
    <mergeCell ref="C428:C430"/>
    <mergeCell ref="D428:D430"/>
    <mergeCell ref="F428:F430"/>
    <mergeCell ref="G428:G430"/>
    <mergeCell ref="H428:H430"/>
    <mergeCell ref="T502:T503"/>
    <mergeCell ref="U502:U503"/>
    <mergeCell ref="V502:V503"/>
    <mergeCell ref="W502:W503"/>
    <mergeCell ref="X502:X503"/>
    <mergeCell ref="A503:A504"/>
    <mergeCell ref="B503:B504"/>
    <mergeCell ref="K502:K504"/>
    <mergeCell ref="L502:L503"/>
    <mergeCell ref="O502:O503"/>
    <mergeCell ref="P502:P503"/>
    <mergeCell ref="Q502:Q503"/>
    <mergeCell ref="R502:R503"/>
    <mergeCell ref="A502:B502"/>
    <mergeCell ref="C502:C504"/>
    <mergeCell ref="D502:D504"/>
    <mergeCell ref="F502:F504"/>
    <mergeCell ref="G502:G504"/>
    <mergeCell ref="H502:H504"/>
    <mergeCell ref="T576:T577"/>
    <mergeCell ref="U576:U577"/>
    <mergeCell ref="V576:V577"/>
    <mergeCell ref="W576:W577"/>
    <mergeCell ref="X576:X577"/>
    <mergeCell ref="A577:A578"/>
    <mergeCell ref="B577:B578"/>
    <mergeCell ref="K576:K578"/>
    <mergeCell ref="L576:L577"/>
    <mergeCell ref="O576:O577"/>
    <mergeCell ref="P576:P577"/>
    <mergeCell ref="Q576:Q577"/>
    <mergeCell ref="R576:R577"/>
    <mergeCell ref="A576:B576"/>
    <mergeCell ref="C576:C578"/>
    <mergeCell ref="D576:D578"/>
    <mergeCell ref="F576:F578"/>
    <mergeCell ref="G576:G578"/>
    <mergeCell ref="H576:H578"/>
    <mergeCell ref="G1069:H1069"/>
    <mergeCell ref="G1075:H1075"/>
    <mergeCell ref="G1127:H1127"/>
    <mergeCell ref="T1056:T1057"/>
    <mergeCell ref="U1056:U1057"/>
    <mergeCell ref="V1056:V1057"/>
    <mergeCell ref="W1056:W1057"/>
    <mergeCell ref="X1056:X1057"/>
    <mergeCell ref="A1057:A1058"/>
    <mergeCell ref="B1057:B1058"/>
    <mergeCell ref="K1056:K1058"/>
    <mergeCell ref="L1056:L1057"/>
    <mergeCell ref="O1056:O1057"/>
    <mergeCell ref="P1056:P1057"/>
    <mergeCell ref="Q1056:Q1057"/>
    <mergeCell ref="R1056:R1057"/>
    <mergeCell ref="G989:H989"/>
    <mergeCell ref="G993:H993"/>
    <mergeCell ref="G1029:H1029"/>
    <mergeCell ref="A1056:B1056"/>
    <mergeCell ref="F1056:F1058"/>
    <mergeCell ref="G1056:G1058"/>
    <mergeCell ref="H1056:H1058"/>
    <mergeCell ref="W974:W975"/>
    <mergeCell ref="X974:X975"/>
    <mergeCell ref="A975:A976"/>
    <mergeCell ref="B975:B976"/>
    <mergeCell ref="K974:K976"/>
    <mergeCell ref="L974:L975"/>
    <mergeCell ref="O974:O975"/>
    <mergeCell ref="A974:B974"/>
    <mergeCell ref="F974:F976"/>
    <mergeCell ref="G901:H901"/>
    <mergeCell ref="G905:H905"/>
    <mergeCell ref="G941:H941"/>
    <mergeCell ref="T974:T975"/>
    <mergeCell ref="U974:U975"/>
    <mergeCell ref="V974:V975"/>
    <mergeCell ref="G974:G976"/>
    <mergeCell ref="H974:H976"/>
    <mergeCell ref="T890:T891"/>
    <mergeCell ref="U890:U891"/>
    <mergeCell ref="R890:R891"/>
    <mergeCell ref="P974:P975"/>
    <mergeCell ref="Q974:Q975"/>
    <mergeCell ref="R974:R975"/>
    <mergeCell ref="V890:V891"/>
    <mergeCell ref="W890:W891"/>
    <mergeCell ref="X890:X891"/>
    <mergeCell ref="A891:A892"/>
    <mergeCell ref="B891:B892"/>
    <mergeCell ref="K890:K892"/>
    <mergeCell ref="L890:L891"/>
    <mergeCell ref="O890:O891"/>
    <mergeCell ref="P890:P891"/>
    <mergeCell ref="Q890:Q891"/>
    <mergeCell ref="G821:H821"/>
    <mergeCell ref="G825:H825"/>
    <mergeCell ref="G861:H861"/>
    <mergeCell ref="A890:B890"/>
    <mergeCell ref="C890:C892"/>
    <mergeCell ref="D890:D892"/>
    <mergeCell ref="F890:F892"/>
    <mergeCell ref="G890:G892"/>
    <mergeCell ref="H890:H892"/>
    <mergeCell ref="T810:T811"/>
    <mergeCell ref="U810:U811"/>
    <mergeCell ref="V810:V811"/>
    <mergeCell ref="W810:W811"/>
    <mergeCell ref="X810:X811"/>
    <mergeCell ref="A811:A812"/>
    <mergeCell ref="B811:B812"/>
    <mergeCell ref="K810:K812"/>
    <mergeCell ref="L810:L811"/>
    <mergeCell ref="O810:O811"/>
    <mergeCell ref="P810:P811"/>
    <mergeCell ref="Q810:Q811"/>
    <mergeCell ref="R810:R811"/>
    <mergeCell ref="A810:B810"/>
    <mergeCell ref="C810:C812"/>
    <mergeCell ref="D810:D812"/>
    <mergeCell ref="F810:F812"/>
    <mergeCell ref="G810:G812"/>
    <mergeCell ref="H810:H812"/>
    <mergeCell ref="T732:T733"/>
    <mergeCell ref="U732:U733"/>
    <mergeCell ref="V732:V733"/>
    <mergeCell ref="W732:W733"/>
    <mergeCell ref="X732:X733"/>
    <mergeCell ref="A733:A734"/>
    <mergeCell ref="B733:B734"/>
    <mergeCell ref="K732:K734"/>
    <mergeCell ref="L732:L733"/>
    <mergeCell ref="O732:O733"/>
    <mergeCell ref="P732:P733"/>
    <mergeCell ref="Q732:Q733"/>
    <mergeCell ref="R732:R733"/>
    <mergeCell ref="A732:B732"/>
    <mergeCell ref="C732:C734"/>
    <mergeCell ref="D732:D734"/>
    <mergeCell ref="F732:F734"/>
    <mergeCell ref="G732:G734"/>
    <mergeCell ref="H732:H734"/>
    <mergeCell ref="T654:T655"/>
    <mergeCell ref="U654:U655"/>
    <mergeCell ref="V654:V655"/>
    <mergeCell ref="W654:W655"/>
    <mergeCell ref="X654:X655"/>
    <mergeCell ref="A655:A656"/>
    <mergeCell ref="B655:B656"/>
    <mergeCell ref="K654:K656"/>
    <mergeCell ref="L654:L655"/>
    <mergeCell ref="O654:O655"/>
    <mergeCell ref="P654:P655"/>
    <mergeCell ref="Q654:Q655"/>
    <mergeCell ref="R654:R655"/>
    <mergeCell ref="A654:B654"/>
    <mergeCell ref="C654:C656"/>
    <mergeCell ref="D654:D656"/>
    <mergeCell ref="F654:F656"/>
    <mergeCell ref="G654:G656"/>
    <mergeCell ref="H654:H656"/>
    <mergeCell ref="P206:P207"/>
    <mergeCell ref="Q206:Q207"/>
    <mergeCell ref="R206:R207"/>
    <mergeCell ref="T206:T207"/>
    <mergeCell ref="U206:U207"/>
    <mergeCell ref="V206:V207"/>
    <mergeCell ref="W206:W207"/>
    <mergeCell ref="X206:X207"/>
    <mergeCell ref="A207:A208"/>
    <mergeCell ref="B207:B208"/>
    <mergeCell ref="A206:B206"/>
    <mergeCell ref="C206:C208"/>
    <mergeCell ref="D206:D208"/>
    <mergeCell ref="F206:F208"/>
    <mergeCell ref="G206:G208"/>
    <mergeCell ref="H206:H208"/>
    <mergeCell ref="K206:K208"/>
    <mergeCell ref="L206:L207"/>
    <mergeCell ref="O206:O207"/>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ignoredErrors>
    <ignoredError sqref="S4"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B7" activePane="bottomRight" state="frozen"/>
      <selection pane="topRight" activeCell="B1" sqref="B1"/>
      <selection pane="bottomLeft" activeCell="A4" sqref="A4"/>
      <selection pane="bottomRight" activeCell="S32" sqref="S32"/>
    </sheetView>
  </sheetViews>
  <sheetFormatPr defaultColWidth="11.875" defaultRowHeight="20.25" customHeight="1" x14ac:dyDescent="0.15"/>
  <cols>
    <col min="1" max="1" width="21.125" style="490" customWidth="1"/>
    <col min="2" max="2" width="11.875" style="484" customWidth="1"/>
    <col min="3" max="3" width="11.875" style="90" customWidth="1"/>
    <col min="4" max="4" width="11.875" style="484" customWidth="1"/>
    <col min="5" max="5" width="11.875" style="90" customWidth="1"/>
    <col min="6" max="6" width="11.875" style="484" customWidth="1"/>
    <col min="7" max="7" width="11.875" style="90" customWidth="1"/>
    <col min="8" max="8" width="11.875" style="484" customWidth="1"/>
    <col min="9" max="9" width="11.875" style="90" customWidth="1"/>
    <col min="10" max="10" width="11.875" style="484" customWidth="1"/>
    <col min="11" max="11" width="11.875" style="90" customWidth="1"/>
    <col min="12" max="12" width="11.875" style="484" customWidth="1"/>
    <col min="13" max="13" width="11.875" style="90" customWidth="1"/>
    <col min="14" max="14" width="11.875" style="484" customWidth="1"/>
    <col min="15" max="15" width="11.875" style="90" customWidth="1"/>
    <col min="16" max="16" width="11.875" style="484" customWidth="1"/>
    <col min="17" max="17" width="11.875" style="90" customWidth="1"/>
    <col min="18" max="18" width="11.875" style="484" customWidth="1"/>
    <col min="19" max="19" width="11.875" style="90" customWidth="1"/>
    <col min="20" max="20" width="11.875" style="484" customWidth="1"/>
    <col min="21" max="21" width="11.875" style="90" customWidth="1"/>
    <col min="22" max="22" width="11.875" style="484" customWidth="1"/>
    <col min="23" max="23" width="11.875" style="90" customWidth="1"/>
    <col min="24" max="24" width="11.875" style="484" customWidth="1"/>
    <col min="25" max="25" width="11.875" style="90" customWidth="1"/>
    <col min="26" max="26" width="11.875" style="484" customWidth="1"/>
    <col min="27" max="27" width="11.875" style="90" customWidth="1"/>
    <col min="28" max="28" width="11.875" style="484" customWidth="1"/>
    <col min="29" max="29" width="11.875" style="90" customWidth="1"/>
    <col min="30" max="30" width="11.875" style="484" customWidth="1"/>
    <col min="31" max="31" width="11.875" style="90" customWidth="1"/>
    <col min="32" max="32" width="11.875" style="484" customWidth="1"/>
    <col min="33" max="33" width="11.875" style="90" customWidth="1"/>
    <col min="34" max="34" width="11.875" style="484" customWidth="1"/>
    <col min="35" max="16384" width="11.875" style="90"/>
  </cols>
  <sheetData>
    <row r="1" spans="1:37" ht="20.25" customHeight="1" x14ac:dyDescent="0.15">
      <c r="A1" s="484" t="s">
        <v>1688</v>
      </c>
    </row>
    <row r="2" spans="1:37" ht="20.25" customHeight="1" x14ac:dyDescent="0.15">
      <c r="A2" s="494" t="s">
        <v>1721</v>
      </c>
    </row>
    <row r="3" spans="1:37" s="62" customFormat="1" ht="20.25" customHeight="1" x14ac:dyDescent="0.15">
      <c r="A3" s="505"/>
      <c r="B3" s="1472" t="s">
        <v>1668</v>
      </c>
      <c r="C3" s="1473"/>
      <c r="D3" s="1472" t="s">
        <v>1669</v>
      </c>
      <c r="E3" s="1473"/>
      <c r="F3" s="1472" t="s">
        <v>1673</v>
      </c>
      <c r="G3" s="1473"/>
      <c r="H3" s="1472" t="s">
        <v>1671</v>
      </c>
      <c r="I3" s="1473"/>
      <c r="J3" s="1472" t="s">
        <v>1670</v>
      </c>
      <c r="K3" s="1473"/>
      <c r="L3" s="1472" t="s">
        <v>1672</v>
      </c>
      <c r="M3" s="1473"/>
      <c r="N3" s="1472" t="s">
        <v>1674</v>
      </c>
      <c r="O3" s="1473"/>
      <c r="P3" s="1472" t="s">
        <v>1675</v>
      </c>
      <c r="Q3" s="1473"/>
      <c r="R3" s="1472" t="s">
        <v>1676</v>
      </c>
      <c r="S3" s="1473"/>
      <c r="T3" s="1472" t="s">
        <v>1677</v>
      </c>
      <c r="U3" s="1473"/>
      <c r="V3" s="1472" t="s">
        <v>1678</v>
      </c>
      <c r="W3" s="1473"/>
      <c r="X3" s="1472" t="s">
        <v>1679</v>
      </c>
      <c r="Y3" s="1473"/>
      <c r="Z3" s="1472" t="s">
        <v>1680</v>
      </c>
      <c r="AA3" s="1473"/>
      <c r="AB3" s="1472" t="s">
        <v>1681</v>
      </c>
      <c r="AC3" s="1473"/>
      <c r="AD3" s="1472" t="s">
        <v>1685</v>
      </c>
      <c r="AE3" s="1473"/>
      <c r="AF3" s="1472" t="s">
        <v>1686</v>
      </c>
      <c r="AG3" s="1473"/>
      <c r="AH3" s="1472" t="s">
        <v>1682</v>
      </c>
      <c r="AI3" s="1473"/>
      <c r="AJ3" s="1472" t="s">
        <v>1683</v>
      </c>
      <c r="AK3" s="1473"/>
    </row>
    <row r="4" spans="1:37" ht="20.25" customHeight="1" x14ac:dyDescent="0.15">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15">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15">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15">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15">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15">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15">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15">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15">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15">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15">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15">
      <c r="A26" s="850" t="s">
        <v>3253</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15">
      <c r="A28" s="490" t="s">
        <v>3522</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15">
      <c r="A30" s="490" t="s">
        <v>3635</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15">
      <c r="A32" s="1367" t="s">
        <v>3833</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R32" s="484">
        <v>45936</v>
      </c>
      <c r="S32" s="1195">
        <v>140000</v>
      </c>
      <c r="T32" s="484">
        <v>45786</v>
      </c>
      <c r="U32" s="1195">
        <v>35000</v>
      </c>
      <c r="V32" s="484">
        <v>45772</v>
      </c>
      <c r="W32" s="1195">
        <v>35000</v>
      </c>
      <c r="X32" s="484">
        <v>45778</v>
      </c>
      <c r="Y32" s="1195">
        <v>30000</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15">
      <c r="C34" s="113"/>
      <c r="D34" s="808"/>
    </row>
    <row r="35" spans="1:38" ht="20.25" customHeight="1" x14ac:dyDescent="0.15">
      <c r="C35" s="113"/>
      <c r="D35" s="808"/>
    </row>
    <row r="36" spans="1:38" ht="20.25" customHeight="1" x14ac:dyDescent="0.15">
      <c r="C36" s="113"/>
      <c r="D36" s="808"/>
    </row>
    <row r="37" spans="1:38" ht="20.25" customHeight="1" x14ac:dyDescent="0.15">
      <c r="C37" s="113"/>
      <c r="D37" s="808"/>
    </row>
    <row r="38" spans="1:38" ht="20.25" customHeight="1" x14ac:dyDescent="0.15">
      <c r="C38" s="113"/>
      <c r="D38" s="808"/>
    </row>
    <row r="39" spans="1:38" ht="20.25" customHeight="1" x14ac:dyDescent="0.15">
      <c r="C39" s="113"/>
      <c r="D39" s="808"/>
    </row>
    <row r="40" spans="1:38" ht="20.25" customHeight="1" x14ac:dyDescent="0.15">
      <c r="C40" s="113"/>
      <c r="D40" s="808"/>
    </row>
    <row r="41" spans="1:38" ht="20.25" customHeight="1" x14ac:dyDescent="0.15">
      <c r="C41" s="113"/>
      <c r="D41" s="808"/>
    </row>
    <row r="42" spans="1:38" ht="20.25" customHeight="1" x14ac:dyDescent="0.15">
      <c r="C42" s="113"/>
      <c r="D42" s="808"/>
    </row>
    <row r="43" spans="1:38" ht="20.25" customHeight="1" x14ac:dyDescent="0.15">
      <c r="C43" s="113"/>
      <c r="D43" s="808"/>
    </row>
    <row r="44" spans="1:38" ht="20.25" customHeight="1" x14ac:dyDescent="0.15">
      <c r="C44" s="113"/>
      <c r="D44" s="808"/>
    </row>
    <row r="45" spans="1:38" ht="20.25" customHeight="1" x14ac:dyDescent="0.15">
      <c r="C45" s="113"/>
      <c r="D45" s="808"/>
    </row>
    <row r="46" spans="1:38" ht="20.25" customHeight="1" x14ac:dyDescent="0.15">
      <c r="C46" s="113"/>
      <c r="D46" s="808"/>
    </row>
    <row r="47" spans="1:38" ht="20.25" customHeight="1" x14ac:dyDescent="0.15">
      <c r="C47" s="113"/>
      <c r="D47" s="808"/>
    </row>
  </sheetData>
  <mergeCells count="18">
    <mergeCell ref="B3:C3"/>
    <mergeCell ref="D3:E3"/>
    <mergeCell ref="J3:K3"/>
    <mergeCell ref="H3:I3"/>
    <mergeCell ref="L3:M3"/>
    <mergeCell ref="F3:G3"/>
    <mergeCell ref="N3:O3"/>
    <mergeCell ref="P3:Q3"/>
    <mergeCell ref="R3:S3"/>
    <mergeCell ref="T3:U3"/>
    <mergeCell ref="V3:W3"/>
    <mergeCell ref="AH3:AI3"/>
    <mergeCell ref="AJ3:AK3"/>
    <mergeCell ref="X3:Y3"/>
    <mergeCell ref="Z3:AA3"/>
    <mergeCell ref="AB3:AC3"/>
    <mergeCell ref="AD3:AE3"/>
    <mergeCell ref="AF3:A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27"/>
  <sheetViews>
    <sheetView zoomScale="80" zoomScaleNormal="80" workbookViewId="0">
      <pane ySplit="8" topLeftCell="A1643" activePane="bottomLeft" state="frozen"/>
      <selection pane="bottomLeft" activeCell="C1669" sqref="C1669"/>
    </sheetView>
  </sheetViews>
  <sheetFormatPr defaultColWidth="9" defaultRowHeight="13.5" outlineLevelRow="1" x14ac:dyDescent="0.15"/>
  <cols>
    <col min="1" max="1" width="12.875" style="59" customWidth="1"/>
    <col min="2" max="2" width="15.5" customWidth="1"/>
    <col min="3" max="3" width="17.25" customWidth="1"/>
    <col min="4" max="4" width="13.5" style="1126" customWidth="1"/>
    <col min="5" max="5" width="9.125" style="723" customWidth="1"/>
    <col min="6" max="6" width="8" style="57" customWidth="1"/>
    <col min="7" max="7" width="14.25" style="1" customWidth="1"/>
    <col min="8" max="8" width="66.375" style="1" customWidth="1"/>
    <col min="9" max="9" width="25.375" style="729" customWidth="1"/>
    <col min="10" max="10" width="11.75" style="526" customWidth="1"/>
    <col min="11" max="11" width="11.75" style="553" customWidth="1"/>
    <col min="12" max="12" width="13.875" customWidth="1"/>
    <col min="13" max="14" width="12.625" hidden="1" customWidth="1"/>
    <col min="15" max="15" width="9" customWidth="1"/>
  </cols>
  <sheetData>
    <row r="1" spans="1:15" ht="31.5" customHeight="1" x14ac:dyDescent="0.2">
      <c r="D1" s="1101" t="s">
        <v>3195</v>
      </c>
    </row>
    <row r="2" spans="1:15" ht="16.5" hidden="1" customHeight="1" outlineLevel="1" x14ac:dyDescent="0.15">
      <c r="C2" s="987" t="s">
        <v>2556</v>
      </c>
      <c r="D2" s="1102">
        <v>1516</v>
      </c>
      <c r="F2" s="1309">
        <v>1516</v>
      </c>
      <c r="G2" s="1" t="s">
        <v>3330</v>
      </c>
      <c r="I2" s="1310"/>
    </row>
    <row r="3" spans="1:15" ht="16.5" hidden="1" customHeight="1" outlineLevel="1" x14ac:dyDescent="0.15">
      <c r="C3" s="987" t="s">
        <v>2557</v>
      </c>
      <c r="D3" s="1102">
        <v>1622</v>
      </c>
      <c r="G3" s="1174"/>
      <c r="I3" s="1310"/>
    </row>
    <row r="4" spans="1:15" ht="16.5" hidden="1" customHeight="1" outlineLevel="1" x14ac:dyDescent="0.15">
      <c r="B4" s="1310"/>
      <c r="C4" s="987" t="s">
        <v>402</v>
      </c>
      <c r="D4" s="1315">
        <v>9688496</v>
      </c>
      <c r="G4" s="1284"/>
      <c r="I4" s="526"/>
    </row>
    <row r="5" spans="1:15" ht="16.5" hidden="1" customHeight="1" outlineLevel="1" x14ac:dyDescent="0.15">
      <c r="A5" s="794"/>
      <c r="B5" s="1310"/>
      <c r="C5" s="987" t="s">
        <v>1739</v>
      </c>
      <c r="D5" s="1315">
        <v>12258540</v>
      </c>
      <c r="E5"/>
      <c r="G5" s="1316" t="s">
        <v>3822</v>
      </c>
      <c r="L5" s="2"/>
      <c r="O5">
        <v>797</v>
      </c>
    </row>
    <row r="6" spans="1:15" ht="16.5" hidden="1" customHeight="1" outlineLevel="1" x14ac:dyDescent="0.15">
      <c r="A6" s="794"/>
      <c r="B6" s="1310"/>
      <c r="C6" s="987" t="s">
        <v>3193</v>
      </c>
      <c r="D6" s="1103">
        <v>0</v>
      </c>
      <c r="E6"/>
      <c r="G6" s="57"/>
      <c r="L6" s="2"/>
    </row>
    <row r="7" spans="1:15" ht="16.5" hidden="1" customHeight="1" outlineLevel="1" x14ac:dyDescent="0.15">
      <c r="A7" s="795"/>
      <c r="C7" s="987" t="s">
        <v>3194</v>
      </c>
      <c r="D7" s="1103">
        <v>0</v>
      </c>
      <c r="E7"/>
      <c r="G7"/>
      <c r="H7" s="788"/>
      <c r="I7" s="788"/>
      <c r="L7" s="2"/>
    </row>
    <row r="8" spans="1:15" s="5" customFormat="1" ht="38.25" customHeight="1" collapsed="1" x14ac:dyDescent="0.15">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15">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15">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15">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15">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15">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15">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15">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15">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15">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15">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15">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15">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15">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15">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15">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15">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15">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15">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15">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15">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15">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15">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15">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15">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15">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15">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15">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15">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15">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15">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15">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15">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15">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15">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15">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15">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15">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15">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15">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15">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15">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15">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15">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15">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15">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15">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15">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15">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15">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15">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15">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15">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15">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15">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15">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15">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15">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15">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15">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15">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15">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15">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15">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15">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15">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15">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15">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15">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15">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15">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15">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15">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15">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15">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15">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15">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15">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15">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15">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15">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15">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15">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15">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15">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15">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15">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15">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15">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15">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15">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15">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15">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15">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15">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15">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15">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15">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15">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15">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15">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15">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15">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15">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15">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15">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15">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15">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15">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15">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15">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15">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15">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15">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15">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15">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15">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15">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15">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15">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15">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15">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15">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15">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15">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15">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15">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15">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15">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15">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15">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15">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15">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15">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15">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15">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15">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15">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15">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15">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15">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15">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15">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15">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15">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15">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15">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15">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15">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15">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15">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15">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15">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15">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15">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15">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15">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15">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15">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15">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15">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15">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15">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15">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15">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15">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15">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15">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15">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15">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15">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15">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15">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15">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15">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15">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15">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15">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15">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15">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15">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15">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15">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15">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15">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15">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15">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15">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15">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15">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15">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15">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15">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15">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15">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15">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15">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15">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15">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15">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15">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15">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15">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15">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15">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15">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15">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15">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15">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15">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15">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15">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15">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15">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15">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15">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15">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15">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15">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15">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15">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15">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15">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15">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15">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15">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15">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15">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15">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15">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15">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15">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15">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15">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15">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15">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15">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15">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15">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15">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15">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15">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15">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15">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15">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15">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15">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15">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15">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15">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15">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15">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15">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15">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15">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15">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15">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15">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15">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15">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15">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15">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15">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15">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15">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15">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15">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15">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15">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15">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15">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15">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15">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15">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15">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15">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15">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15">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15">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15">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15">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15">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15">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15">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15">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15">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15">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15">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15">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15">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15">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15">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15">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15">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15">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15">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15">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15">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15">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15">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15">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15">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15">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15">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15">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15">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15">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15">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15">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15">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15">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15">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15">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15">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15">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15">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15">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15">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15">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15">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15">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15">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15">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15">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15">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15">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15">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15">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15">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15">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15">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15">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15">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15">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15">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15">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15">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15">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15">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15">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15">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15">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15">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15">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15">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15">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15">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15">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15">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15">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15">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15">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15">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15">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15">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15">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15">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15">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15">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15">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15">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15">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15">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15">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15">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15">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15">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15">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15">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15">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15">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15">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15">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15">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15">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15">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15">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15">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15">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15">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15">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15">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15">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15">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15">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15">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15">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15">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15">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15">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15">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15">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15">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15">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15">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15">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15">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15">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15">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15">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15">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15">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15">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15">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15">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15">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15">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15">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15">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15">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15">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15">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15">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15">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15">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15">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15">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15">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15">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15">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15">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15">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15">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15">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15">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15">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15">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15">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15">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15">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15">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15">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15">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15">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15">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15">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15">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15">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15">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15">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15">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15">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15">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15">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15">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15">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15">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15">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15">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15">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15">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15">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15">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15">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15">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15">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15">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15">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15">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15">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15">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15">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15">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15">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15">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15">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15">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15">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15">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15">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15">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15">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15">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15">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15">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15">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15">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15">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15">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15">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15">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15">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15">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15">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15">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15">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15">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15">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15">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15">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15">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15">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15">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15">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15">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15">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15">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15">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15">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15">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15">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15">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15">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15">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15">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15">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15">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15">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15">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15">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15">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15">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15">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15">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15">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15">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15">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15">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15">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15">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15">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15">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15">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15">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15">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15">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15">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15">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15">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15">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15">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15">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15">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15">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15">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15">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15">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15">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15">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15">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15">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15">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15">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15">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15">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15">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15">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15">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15">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15">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15">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15">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15">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15">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15">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15">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15">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15">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15">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15">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15">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15">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15">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15">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15">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15">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15">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15">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15">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15">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15">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15">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15">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15">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15">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15">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15">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15">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15">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15">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15">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15">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15">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15">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15">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15">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15">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15">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15">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15">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15">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15">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15">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15">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15">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15">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15">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15">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15">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15">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15">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15">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15">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15">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15">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15">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15">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15">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15">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15">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15">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15">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15">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15">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15">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15">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15">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15">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15">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15">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15">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15">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15">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15">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15">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15">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15">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15">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15">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15">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15">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15">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15">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15">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15">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15">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15">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15">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15">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15">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15">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15">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15">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15">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15">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15">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15">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15">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15">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15">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15">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15">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15">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15">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15">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15">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15">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15">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15">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15">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15">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15">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15">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15">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15">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15">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15">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15">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15">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15">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15">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15">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15">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15">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15">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15">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15">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15">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15">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15">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15">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15">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15">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15">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15">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15">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15">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15">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15">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15">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15">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15">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15">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15">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15">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15">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15">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15">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15">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15">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15">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15">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15">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15">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15">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15">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15">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15">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15">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15">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15">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15">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15">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15">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15">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15">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15">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15">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15">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15">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15">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15">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15">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15">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15">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15">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15">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15">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15">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15">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15">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15">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15">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15">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15">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15">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15">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15">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15">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15">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15">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15">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15">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15">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15">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15">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15">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15">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15">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15">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15">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15">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15">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15">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15">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15">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15">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15">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15">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15">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15">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15">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15">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15">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15">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15">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15">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15">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15">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15">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15">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15">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15">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15">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15">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15">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15">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15">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15">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15">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15">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15">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15">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15">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15">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15">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15">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15">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15">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15">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15">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15">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15">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15">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15">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15">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15">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15">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15">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15">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15">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15">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15">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15">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15">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15">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15">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15">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15">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15">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15">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15">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15">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15">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15">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15">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15">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15">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15">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15">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15">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15">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15">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15">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15">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15">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15">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15">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15">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15">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15">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15">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15">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15">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15">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15">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15">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15">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15">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15">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15">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15">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15">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15">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15">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15">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15">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15">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15">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15">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15">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15">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15">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15">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15">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15">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15">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15">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15">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15">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15">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15">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15">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15">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15">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15">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15">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15">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15">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15">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15">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15">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15">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15">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15">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15">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15">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15">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15">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15">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15">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15">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15">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15">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15">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15">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15">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15">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15">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15">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15">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15">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15">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15">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15">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15">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15">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15">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15">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15">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15">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15">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15">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15">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15">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15">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15">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15">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15">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15">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15">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15">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15">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15">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15">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15">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15">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15">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15">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15">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15">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15">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15">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15">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15">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15">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15">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15">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15">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15">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15">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15">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15">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15">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15">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15">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15">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15">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15">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15">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15">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15">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15">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15">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15">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15">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15">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15">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15">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15">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15">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15">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15">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15">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15">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15">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15">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15">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15">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15">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15">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15">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15">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15">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15">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15">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15">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15">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15">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15">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15">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15">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15">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15">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15">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15">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15">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15">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15">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15">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15">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15">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15">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15">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15">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15">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15">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15">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15">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15">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15">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15">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15">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15">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15">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15">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15">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15">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15">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15">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15">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15">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15">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15">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15">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15">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15">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15">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15">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15">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15">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15">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15">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15">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15">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15">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15">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15">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15">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15">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15">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15">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15">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15">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15">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15">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15">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15">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15">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15">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15">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15">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15">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15">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15">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15">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15">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15">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15">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15">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15">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15">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15">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15">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15">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15">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15">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15">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15">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15">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15">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15">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15">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15">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15">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15">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15">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15">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15">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15">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15">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15">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15">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15">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15">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15">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15">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15">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15">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15">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15">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15">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15">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15">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15">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15">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15">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15">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15">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15">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15">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15">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15">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15">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15">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15">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15">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15">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15">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15">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15">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15">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15">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15">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15">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15">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15">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15">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15">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15">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15">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15">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15">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15">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15">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15">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15">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15">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15">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15">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15">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15">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15">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15">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15">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15">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15">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15">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15">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15">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15">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15">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15">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15">
      <c r="A1147" s="880"/>
      <c r="B1147" s="883"/>
      <c r="C1147" s="884">
        <v>43819</v>
      </c>
      <c r="D1147" s="858" t="s">
        <v>3301</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15">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15">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15">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15">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15">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15">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15">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15">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15">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15">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15">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15">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15">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15">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15">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15">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15">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15">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15">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15">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15">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15">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15">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15">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15">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15">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15">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15">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15">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15">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15">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15">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15">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15">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15">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15">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15">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15">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15">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15">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15">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15">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15">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15">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15">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15">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15">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15">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15">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15">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15">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15">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15">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15">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15">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15">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15">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15">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15">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15">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15">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15">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15">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15">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15">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15">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15">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15">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15">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15">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15">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15">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15">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15">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15">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15">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15">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15">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15">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15">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15">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15">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15">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15">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15">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15">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15">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15">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15">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
      <c r="A1239" s="917"/>
      <c r="B1239" s="918" t="s">
        <v>3327</v>
      </c>
      <c r="C1239" s="919">
        <v>44189</v>
      </c>
      <c r="D1239" s="859" t="s">
        <v>2625</v>
      </c>
      <c r="E1239" s="722"/>
      <c r="F1239" s="920">
        <v>231</v>
      </c>
      <c r="G1239" s="110"/>
      <c r="H1239" s="111" t="s">
        <v>2867</v>
      </c>
      <c r="I1239" s="741"/>
      <c r="J1239" s="522">
        <v>660</v>
      </c>
      <c r="K1239" s="921"/>
      <c r="L1239" s="922">
        <f t="shared" si="61"/>
        <v>14107341</v>
      </c>
    </row>
    <row r="1240" spans="1:12" ht="18" customHeight="1" x14ac:dyDescent="0.15">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15">
      <c r="A1241" s="880"/>
      <c r="B1241" s="883"/>
      <c r="C1241" s="884">
        <v>44224</v>
      </c>
      <c r="D1241" s="858" t="s">
        <v>3521</v>
      </c>
      <c r="E1241" s="722"/>
      <c r="F1241" s="886">
        <v>131</v>
      </c>
      <c r="G1241" s="110" t="s">
        <v>69</v>
      </c>
      <c r="H1241" s="111"/>
      <c r="I1241" s="741"/>
      <c r="J1241" s="522"/>
      <c r="K1241" s="901">
        <v>90000</v>
      </c>
      <c r="L1241" s="905">
        <f t="shared" si="61"/>
        <v>14207341</v>
      </c>
    </row>
    <row r="1242" spans="1:12" ht="18" customHeight="1" x14ac:dyDescent="0.15">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15">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15">
      <c r="A1244" s="880"/>
      <c r="B1244" s="883"/>
      <c r="C1244" s="884">
        <v>44265</v>
      </c>
      <c r="D1244" s="859" t="s">
        <v>3163</v>
      </c>
      <c r="E1244" s="722"/>
      <c r="F1244" s="886">
        <v>263</v>
      </c>
      <c r="G1244" s="110" t="s">
        <v>3118</v>
      </c>
      <c r="H1244" s="111" t="s">
        <v>3828</v>
      </c>
      <c r="I1244" s="741" t="s">
        <v>3826</v>
      </c>
      <c r="J1244" s="522">
        <v>3000000</v>
      </c>
      <c r="K1244" s="901"/>
      <c r="L1244" s="905">
        <f t="shared" si="61"/>
        <v>11247407</v>
      </c>
    </row>
    <row r="1245" spans="1:12" ht="18" customHeight="1" x14ac:dyDescent="0.15">
      <c r="A1245" s="880"/>
      <c r="B1245" s="883"/>
      <c r="C1245" s="884">
        <v>44284</v>
      </c>
      <c r="D1245" s="859" t="s">
        <v>3163</v>
      </c>
      <c r="E1245" s="722"/>
      <c r="F1245" s="886">
        <v>263</v>
      </c>
      <c r="G1245" s="110" t="s">
        <v>3119</v>
      </c>
      <c r="H1245" s="111" t="s">
        <v>3828</v>
      </c>
      <c r="I1245" s="741" t="s">
        <v>3826</v>
      </c>
      <c r="J1245" s="522">
        <v>2000000</v>
      </c>
      <c r="K1245" s="901"/>
      <c r="L1245" s="905">
        <f t="shared" si="61"/>
        <v>9247407</v>
      </c>
    </row>
    <row r="1246" spans="1:12" ht="18" customHeight="1" thickBot="1" x14ac:dyDescent="0.2">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15">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15">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15">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15">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15">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15">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15">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15">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15">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15">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15">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15">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15">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15">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15">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15">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15">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15">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15">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15">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15">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15">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15">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15">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15">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15">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15">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15">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15">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15">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15">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15">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15">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15">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15">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15">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15">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15">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15">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15">
      <c r="A1286" s="917">
        <v>39</v>
      </c>
      <c r="B1286" s="1070"/>
      <c r="C1286" s="919">
        <v>44540</v>
      </c>
      <c r="D1286" s="858" t="s">
        <v>2592</v>
      </c>
      <c r="E1286" s="722"/>
      <c r="F1286" s="1047">
        <v>111</v>
      </c>
      <c r="G1286" s="110" t="s">
        <v>2728</v>
      </c>
      <c r="H1286" s="111" t="s">
        <v>3282</v>
      </c>
      <c r="I1286" s="741"/>
      <c r="J1286" s="522"/>
      <c r="K1286" s="921">
        <v>4000</v>
      </c>
      <c r="L1286" s="922">
        <f t="shared" si="62"/>
        <v>9935885</v>
      </c>
    </row>
    <row r="1287" spans="1:15" ht="18" customHeight="1" x14ac:dyDescent="0.15">
      <c r="A1287" s="1075"/>
      <c r="B1287" s="1076"/>
      <c r="C1287" s="1077">
        <v>44540</v>
      </c>
      <c r="D1287" s="1073" t="s">
        <v>2813</v>
      </c>
      <c r="E1287" s="1078"/>
      <c r="F1287" s="1079">
        <v>141</v>
      </c>
      <c r="G1287" s="875" t="s">
        <v>2728</v>
      </c>
      <c r="H1287" s="2" t="s">
        <v>3282</v>
      </c>
      <c r="I1287" s="1080"/>
      <c r="J1287" s="1081"/>
      <c r="K1287" s="1082">
        <v>50000</v>
      </c>
      <c r="L1287" s="1074">
        <f t="shared" si="62"/>
        <v>9985885</v>
      </c>
      <c r="O1287" s="1083"/>
    </row>
    <row r="1288" spans="1:15" ht="18" customHeight="1" x14ac:dyDescent="0.15">
      <c r="A1288" s="896">
        <v>71</v>
      </c>
      <c r="B1288" s="1060"/>
      <c r="C1288" s="885">
        <v>44573</v>
      </c>
      <c r="D1288" s="1071" t="s">
        <v>2594</v>
      </c>
      <c r="E1288" s="711"/>
      <c r="F1288" s="1072">
        <v>141</v>
      </c>
      <c r="G1288" s="56" t="s">
        <v>142</v>
      </c>
      <c r="H1288" s="17" t="s">
        <v>3286</v>
      </c>
      <c r="I1288" s="739" t="s">
        <v>2607</v>
      </c>
      <c r="J1288" s="517"/>
      <c r="K1288" s="965">
        <v>10000</v>
      </c>
      <c r="L1288" s="906">
        <f t="shared" si="62"/>
        <v>9995885</v>
      </c>
    </row>
    <row r="1289" spans="1:15" ht="18" customHeight="1" x14ac:dyDescent="0.15">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15">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15">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15">
      <c r="A1292" s="880">
        <v>31</v>
      </c>
      <c r="B1292" s="883"/>
      <c r="C1292" s="884">
        <v>44617</v>
      </c>
      <c r="D1292" s="858" t="s">
        <v>2592</v>
      </c>
      <c r="E1292" s="722"/>
      <c r="F1292" s="952">
        <v>111</v>
      </c>
      <c r="G1292" s="110" t="s">
        <v>142</v>
      </c>
      <c r="H1292" s="111" t="s">
        <v>3303</v>
      </c>
      <c r="I1292" s="741"/>
      <c r="J1292" s="522"/>
      <c r="K1292" s="901">
        <v>10400</v>
      </c>
      <c r="L1292" s="905">
        <f t="shared" si="62"/>
        <v>9815895</v>
      </c>
    </row>
    <row r="1293" spans="1:15" ht="18" customHeight="1" x14ac:dyDescent="0.15">
      <c r="A1293" s="880"/>
      <c r="B1293" s="883"/>
      <c r="C1293" s="884">
        <v>44617</v>
      </c>
      <c r="D1293" s="858" t="s">
        <v>2594</v>
      </c>
      <c r="E1293" s="722"/>
      <c r="F1293" s="952">
        <v>141</v>
      </c>
      <c r="G1293" s="110" t="s">
        <v>142</v>
      </c>
      <c r="H1293" s="111" t="s">
        <v>3303</v>
      </c>
      <c r="I1293" s="741"/>
      <c r="J1293" s="522"/>
      <c r="K1293" s="901">
        <v>30000</v>
      </c>
      <c r="L1293" s="905">
        <f>IF(C1293="","",L1292+K1293-J1293)</f>
        <v>9845895</v>
      </c>
    </row>
    <row r="1294" spans="1:15" ht="18" customHeight="1" x14ac:dyDescent="0.15">
      <c r="A1294" s="880"/>
      <c r="B1294" s="883"/>
      <c r="C1294" s="884">
        <v>44620</v>
      </c>
      <c r="D1294" s="859" t="s">
        <v>3306</v>
      </c>
      <c r="E1294" s="722"/>
      <c r="F1294" s="952">
        <v>252</v>
      </c>
      <c r="G1294" s="110" t="s">
        <v>2574</v>
      </c>
      <c r="H1294" s="111" t="s">
        <v>3307</v>
      </c>
      <c r="I1294" s="741"/>
      <c r="J1294" s="522">
        <v>125000</v>
      </c>
      <c r="K1294" s="901"/>
      <c r="L1294" s="905">
        <f>IF(C1294="","",L1293+K1294-J1294)</f>
        <v>9720895</v>
      </c>
    </row>
    <row r="1295" spans="1:15" ht="18" customHeight="1" x14ac:dyDescent="0.15">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15">
      <c r="A1296" s="880">
        <v>40</v>
      </c>
      <c r="B1296" s="883"/>
      <c r="C1296" s="884">
        <v>44621</v>
      </c>
      <c r="D1296" s="858" t="s">
        <v>2592</v>
      </c>
      <c r="E1296" s="722"/>
      <c r="F1296" s="952">
        <v>112</v>
      </c>
      <c r="G1296" s="110" t="s">
        <v>142</v>
      </c>
      <c r="H1296" s="111" t="s">
        <v>3304</v>
      </c>
      <c r="I1296" s="741" t="s">
        <v>2538</v>
      </c>
      <c r="J1296" s="522"/>
      <c r="K1296" s="901">
        <v>2800</v>
      </c>
      <c r="L1296" s="905">
        <f t="shared" si="62"/>
        <v>9723255</v>
      </c>
    </row>
    <row r="1297" spans="1:12" ht="18" customHeight="1" x14ac:dyDescent="0.15">
      <c r="A1297" s="880"/>
      <c r="B1297" s="883"/>
      <c r="C1297" s="884">
        <v>44621</v>
      </c>
      <c r="D1297" s="858" t="s">
        <v>2813</v>
      </c>
      <c r="E1297" s="722"/>
      <c r="F1297" s="952">
        <v>141</v>
      </c>
      <c r="G1297" s="110" t="s">
        <v>142</v>
      </c>
      <c r="H1297" s="111" t="s">
        <v>3304</v>
      </c>
      <c r="I1297" s="741" t="s">
        <v>8</v>
      </c>
      <c r="J1297" s="522"/>
      <c r="K1297" s="901">
        <v>10000</v>
      </c>
      <c r="L1297" s="905">
        <f t="shared" si="62"/>
        <v>9733255</v>
      </c>
    </row>
    <row r="1298" spans="1:12" ht="18" customHeight="1" x14ac:dyDescent="0.15">
      <c r="A1298" s="880"/>
      <c r="B1298" s="883"/>
      <c r="C1298" s="884">
        <v>44621</v>
      </c>
      <c r="D1298" s="858" t="s">
        <v>762</v>
      </c>
      <c r="E1298" s="722"/>
      <c r="F1298" s="952">
        <v>151</v>
      </c>
      <c r="G1298" s="110" t="s">
        <v>32</v>
      </c>
      <c r="H1298" s="111" t="s">
        <v>3305</v>
      </c>
      <c r="I1298" s="741"/>
      <c r="J1298" s="522"/>
      <c r="K1298" s="901">
        <v>10000</v>
      </c>
      <c r="L1298" s="905">
        <f t="shared" si="62"/>
        <v>9743255</v>
      </c>
    </row>
    <row r="1299" spans="1:12" ht="18" customHeight="1" x14ac:dyDescent="0.15">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15">
      <c r="A1300" s="880"/>
      <c r="B1300" s="883"/>
      <c r="C1300" s="884">
        <v>44633</v>
      </c>
      <c r="D1300" s="858" t="s">
        <v>762</v>
      </c>
      <c r="E1300" s="722"/>
      <c r="F1300" s="952">
        <v>151</v>
      </c>
      <c r="G1300" s="110"/>
      <c r="H1300" s="111" t="s">
        <v>3308</v>
      </c>
      <c r="I1300" s="741"/>
      <c r="J1300" s="522"/>
      <c r="K1300" s="901">
        <v>24000</v>
      </c>
      <c r="L1300" s="905">
        <f t="shared" si="62"/>
        <v>9892255</v>
      </c>
    </row>
    <row r="1301" spans="1:12" ht="18.75" customHeight="1" x14ac:dyDescent="0.15">
      <c r="A1301" s="880">
        <v>37</v>
      </c>
      <c r="B1301" s="883"/>
      <c r="C1301" s="884">
        <v>44637</v>
      </c>
      <c r="D1301" s="858" t="s">
        <v>2592</v>
      </c>
      <c r="E1301" s="722"/>
      <c r="F1301" s="952">
        <v>112</v>
      </c>
      <c r="G1301" s="110" t="s">
        <v>142</v>
      </c>
      <c r="H1301" s="111" t="s">
        <v>3309</v>
      </c>
      <c r="I1301" s="741" t="s">
        <v>2538</v>
      </c>
      <c r="J1301" s="522"/>
      <c r="K1301" s="901">
        <v>6400</v>
      </c>
      <c r="L1301" s="905">
        <f t="shared" si="62"/>
        <v>9898655</v>
      </c>
    </row>
    <row r="1302" spans="1:12" ht="18.75" customHeight="1" x14ac:dyDescent="0.15">
      <c r="A1302" s="880"/>
      <c r="B1302" s="883"/>
      <c r="C1302" s="884">
        <v>44637</v>
      </c>
      <c r="D1302" s="858" t="s">
        <v>2594</v>
      </c>
      <c r="E1302" s="722"/>
      <c r="F1302" s="952">
        <v>141</v>
      </c>
      <c r="G1302" s="110" t="s">
        <v>142</v>
      </c>
      <c r="H1302" s="111" t="s">
        <v>3309</v>
      </c>
      <c r="I1302" s="741" t="s">
        <v>8</v>
      </c>
      <c r="J1302" s="522"/>
      <c r="K1302" s="901">
        <v>10000</v>
      </c>
      <c r="L1302" s="905">
        <f t="shared" si="62"/>
        <v>9908655</v>
      </c>
    </row>
    <row r="1303" spans="1:12" ht="18.75" customHeight="1" x14ac:dyDescent="0.15">
      <c r="A1303" s="880"/>
      <c r="B1303" s="883"/>
      <c r="C1303" s="884">
        <v>44637</v>
      </c>
      <c r="D1303" s="858" t="s">
        <v>3310</v>
      </c>
      <c r="E1303" s="722"/>
      <c r="F1303" s="952">
        <v>151</v>
      </c>
      <c r="G1303" s="110" t="s">
        <v>142</v>
      </c>
      <c r="H1303" s="111" t="s">
        <v>3305</v>
      </c>
      <c r="I1303" s="741"/>
      <c r="J1303" s="522"/>
      <c r="K1303" s="901">
        <v>10000</v>
      </c>
      <c r="L1303" s="905">
        <f t="shared" si="62"/>
        <v>9918655</v>
      </c>
    </row>
    <row r="1304" spans="1:12" ht="18.75" customHeight="1" x14ac:dyDescent="0.15">
      <c r="A1304" s="880"/>
      <c r="B1304" s="883"/>
      <c r="C1304" s="884">
        <v>44637</v>
      </c>
      <c r="D1304" s="859" t="s">
        <v>2866</v>
      </c>
      <c r="E1304" s="722"/>
      <c r="F1304" s="952">
        <v>211</v>
      </c>
      <c r="G1304" s="110" t="s">
        <v>2728</v>
      </c>
      <c r="H1304" s="111" t="s">
        <v>3311</v>
      </c>
      <c r="I1304" s="741"/>
      <c r="J1304" s="522">
        <v>200000</v>
      </c>
      <c r="K1304" s="901"/>
      <c r="L1304" s="905">
        <f t="shared" si="62"/>
        <v>9718655</v>
      </c>
    </row>
    <row r="1305" spans="1:12" ht="18.75" customHeight="1" x14ac:dyDescent="0.15">
      <c r="A1305" s="880"/>
      <c r="B1305" s="883"/>
      <c r="C1305" s="884">
        <v>44637</v>
      </c>
      <c r="D1305" s="1069" t="s">
        <v>2625</v>
      </c>
      <c r="E1305" s="1068"/>
      <c r="F1305" s="952">
        <v>231</v>
      </c>
      <c r="G1305" s="110"/>
      <c r="H1305" s="111" t="s">
        <v>2867</v>
      </c>
      <c r="I1305" s="741"/>
      <c r="J1305" s="522">
        <v>440</v>
      </c>
      <c r="K1305" s="901"/>
      <c r="L1305" s="905">
        <f t="shared" si="62"/>
        <v>9718215</v>
      </c>
    </row>
    <row r="1306" spans="1:12" ht="18.600000000000001" customHeight="1" x14ac:dyDescent="0.15">
      <c r="A1306" s="880"/>
      <c r="B1306" s="883"/>
      <c r="C1306" s="884">
        <v>44637</v>
      </c>
      <c r="D1306" s="1069" t="s">
        <v>3163</v>
      </c>
      <c r="E1306" s="1068"/>
      <c r="F1306" s="952">
        <v>263</v>
      </c>
      <c r="G1306" s="110" t="s">
        <v>4</v>
      </c>
      <c r="H1306" s="111" t="s">
        <v>3828</v>
      </c>
      <c r="I1306" s="741" t="s">
        <v>3826</v>
      </c>
      <c r="J1306" s="522">
        <v>500000</v>
      </c>
      <c r="K1306" s="901"/>
      <c r="L1306" s="905">
        <f t="shared" si="62"/>
        <v>9218215</v>
      </c>
    </row>
    <row r="1307" spans="1:12" ht="18.600000000000001" customHeight="1" x14ac:dyDescent="0.15">
      <c r="A1307" s="880"/>
      <c r="B1307" s="883"/>
      <c r="C1307" s="884">
        <v>44637</v>
      </c>
      <c r="D1307" s="1069" t="s">
        <v>2625</v>
      </c>
      <c r="E1307" s="1068"/>
      <c r="F1307" s="952">
        <v>231</v>
      </c>
      <c r="G1307" s="110"/>
      <c r="H1307" s="111" t="s">
        <v>2867</v>
      </c>
      <c r="I1307" s="741"/>
      <c r="J1307" s="522">
        <v>440</v>
      </c>
      <c r="K1307" s="901"/>
      <c r="L1307" s="905">
        <f t="shared" si="62"/>
        <v>9217775</v>
      </c>
    </row>
    <row r="1308" spans="1:12" ht="18.600000000000001" customHeight="1" x14ac:dyDescent="0.15">
      <c r="A1308" s="880"/>
      <c r="B1308" s="883"/>
      <c r="C1308" s="884">
        <v>44643</v>
      </c>
      <c r="D1308" s="1069" t="s">
        <v>2757</v>
      </c>
      <c r="E1308" s="1068"/>
      <c r="F1308" s="952">
        <v>251</v>
      </c>
      <c r="G1308" s="110" t="s">
        <v>89</v>
      </c>
      <c r="H1308" s="111" t="s">
        <v>3315</v>
      </c>
      <c r="I1308" s="741"/>
      <c r="J1308" s="522">
        <v>24000</v>
      </c>
      <c r="K1308" s="901"/>
      <c r="L1308" s="905">
        <f t="shared" si="62"/>
        <v>9193775</v>
      </c>
    </row>
    <row r="1309" spans="1:12" ht="18.600000000000001" customHeight="1" x14ac:dyDescent="0.15">
      <c r="A1309" s="880"/>
      <c r="B1309" s="883"/>
      <c r="C1309" s="884">
        <v>44643</v>
      </c>
      <c r="D1309" s="1069" t="s">
        <v>2757</v>
      </c>
      <c r="E1309" s="1068"/>
      <c r="F1309" s="952">
        <v>251</v>
      </c>
      <c r="G1309" s="110" t="s">
        <v>32</v>
      </c>
      <c r="H1309" s="111" t="s">
        <v>3314</v>
      </c>
      <c r="I1309" s="741"/>
      <c r="J1309" s="522">
        <v>10000</v>
      </c>
      <c r="K1309" s="901"/>
      <c r="L1309" s="905">
        <f t="shared" si="62"/>
        <v>9183775</v>
      </c>
    </row>
    <row r="1310" spans="1:12" ht="18.600000000000001" customHeight="1" x14ac:dyDescent="0.15">
      <c r="A1310" s="880"/>
      <c r="B1310" s="883"/>
      <c r="C1310" s="884">
        <v>44643</v>
      </c>
      <c r="D1310" s="1069" t="s">
        <v>2625</v>
      </c>
      <c r="E1310" s="1068"/>
      <c r="F1310" s="952">
        <v>231</v>
      </c>
      <c r="G1310" s="110"/>
      <c r="H1310" s="111" t="s">
        <v>2867</v>
      </c>
      <c r="I1310" s="741"/>
      <c r="J1310" s="522">
        <v>275</v>
      </c>
      <c r="K1310" s="901"/>
      <c r="L1310" s="905">
        <f t="shared" si="62"/>
        <v>9183500</v>
      </c>
    </row>
    <row r="1311" spans="1:12" ht="18.600000000000001" customHeight="1" x14ac:dyDescent="0.15">
      <c r="A1311" s="880"/>
      <c r="B1311" s="883"/>
      <c r="C1311" s="884">
        <v>44651</v>
      </c>
      <c r="D1311" s="1069" t="s">
        <v>2757</v>
      </c>
      <c r="E1311" s="1068"/>
      <c r="F1311" s="952">
        <v>251</v>
      </c>
      <c r="G1311" s="110" t="s">
        <v>64</v>
      </c>
      <c r="H1311" s="111" t="s">
        <v>3314</v>
      </c>
      <c r="I1311" s="741"/>
      <c r="J1311" s="522">
        <v>10000</v>
      </c>
      <c r="K1311" s="901"/>
      <c r="L1311" s="905">
        <f t="shared" si="62"/>
        <v>9173500</v>
      </c>
    </row>
    <row r="1312" spans="1:12" ht="18.600000000000001" customHeight="1" thickBot="1" x14ac:dyDescent="0.2">
      <c r="A1312" s="1097"/>
      <c r="B1312" s="1096" t="s">
        <v>3867</v>
      </c>
      <c r="C1312" s="1094">
        <v>44651</v>
      </c>
      <c r="D1312" s="1093" t="s">
        <v>2625</v>
      </c>
      <c r="E1312" s="1092"/>
      <c r="F1312" s="1090">
        <v>231</v>
      </c>
      <c r="G1312" s="1089"/>
      <c r="H1312" s="1088" t="s">
        <v>2867</v>
      </c>
      <c r="I1312" s="1087"/>
      <c r="J1312" s="1086">
        <v>275</v>
      </c>
      <c r="K1312" s="1085"/>
      <c r="L1312" s="1084">
        <f t="shared" si="62"/>
        <v>9173225</v>
      </c>
    </row>
    <row r="1313" spans="1:12" ht="18.600000000000001" customHeight="1" x14ac:dyDescent="0.15">
      <c r="A1313" s="896"/>
      <c r="B1313" s="1060" t="s">
        <v>3285</v>
      </c>
      <c r="C1313" s="885">
        <v>44666</v>
      </c>
      <c r="D1313" s="1099" t="s">
        <v>2625</v>
      </c>
      <c r="E1313" s="1091"/>
      <c r="F1313" s="1072">
        <v>231</v>
      </c>
      <c r="G1313" s="663"/>
      <c r="H1313" s="471" t="s">
        <v>3338</v>
      </c>
      <c r="I1313" s="750"/>
      <c r="J1313" s="644">
        <v>440</v>
      </c>
      <c r="K1313" s="965"/>
      <c r="L1313" s="906">
        <f t="shared" si="62"/>
        <v>9172785</v>
      </c>
    </row>
    <row r="1314" spans="1:12" ht="18.600000000000001" customHeight="1" x14ac:dyDescent="0.15">
      <c r="A1314" s="880"/>
      <c r="B1314" s="883"/>
      <c r="C1314" s="884">
        <v>44688</v>
      </c>
      <c r="D1314" s="1067" t="s">
        <v>2561</v>
      </c>
      <c r="E1314" s="1068"/>
      <c r="F1314" s="952">
        <v>131</v>
      </c>
      <c r="G1314" s="110" t="s">
        <v>28</v>
      </c>
      <c r="H1314" s="111"/>
      <c r="I1314" s="741"/>
      <c r="J1314" s="522"/>
      <c r="K1314" s="901">
        <v>10000</v>
      </c>
      <c r="L1314" s="905">
        <f t="shared" si="62"/>
        <v>9182785</v>
      </c>
    </row>
    <row r="1315" spans="1:12" ht="18.600000000000001" customHeight="1" x14ac:dyDescent="0.15">
      <c r="A1315" s="880"/>
      <c r="B1315" s="883"/>
      <c r="C1315" s="884">
        <v>44688</v>
      </c>
      <c r="D1315" s="1067" t="s">
        <v>2561</v>
      </c>
      <c r="E1315" s="1068"/>
      <c r="F1315" s="952">
        <v>131</v>
      </c>
      <c r="G1315" s="110" t="s">
        <v>89</v>
      </c>
      <c r="H1315" s="111"/>
      <c r="I1315" s="741"/>
      <c r="J1315" s="522"/>
      <c r="K1315" s="901">
        <v>150000</v>
      </c>
      <c r="L1315" s="905">
        <f t="shared" si="62"/>
        <v>9332785</v>
      </c>
    </row>
    <row r="1316" spans="1:12" ht="18.600000000000001" customHeight="1" x14ac:dyDescent="0.15">
      <c r="A1316" s="880"/>
      <c r="B1316" s="883"/>
      <c r="C1316" s="884">
        <v>44691</v>
      </c>
      <c r="D1316" s="1067" t="s">
        <v>2561</v>
      </c>
      <c r="E1316" s="1068"/>
      <c r="F1316" s="952">
        <v>131</v>
      </c>
      <c r="G1316" s="110" t="s">
        <v>3339</v>
      </c>
      <c r="H1316" s="111"/>
      <c r="I1316" s="741"/>
      <c r="J1316" s="522"/>
      <c r="K1316" s="901">
        <v>20000</v>
      </c>
      <c r="L1316" s="905">
        <f t="shared" si="62"/>
        <v>9352785</v>
      </c>
    </row>
    <row r="1317" spans="1:12" ht="18.600000000000001" customHeight="1" x14ac:dyDescent="0.15">
      <c r="A1317" s="880"/>
      <c r="B1317" s="883"/>
      <c r="C1317" s="884">
        <v>44692</v>
      </c>
      <c r="D1317" s="1069" t="s">
        <v>2622</v>
      </c>
      <c r="E1317" s="1068"/>
      <c r="F1317" s="952">
        <v>211</v>
      </c>
      <c r="G1317" s="110" t="s">
        <v>89</v>
      </c>
      <c r="H1317" s="111" t="s">
        <v>3501</v>
      </c>
      <c r="I1317" s="741"/>
      <c r="J1317" s="522">
        <v>200000</v>
      </c>
      <c r="K1317" s="901"/>
      <c r="L1317" s="905">
        <f t="shared" si="62"/>
        <v>9152785</v>
      </c>
    </row>
    <row r="1318" spans="1:12" ht="18.600000000000001" customHeight="1" x14ac:dyDescent="0.15">
      <c r="A1318" s="880"/>
      <c r="B1318" s="883"/>
      <c r="C1318" s="884">
        <v>44692</v>
      </c>
      <c r="D1318" s="1069" t="s">
        <v>2625</v>
      </c>
      <c r="E1318" s="1068"/>
      <c r="F1318" s="952">
        <v>231</v>
      </c>
      <c r="G1318" s="110"/>
      <c r="H1318" s="111" t="s">
        <v>2867</v>
      </c>
      <c r="I1318" s="741"/>
      <c r="J1318" s="522">
        <v>440</v>
      </c>
      <c r="K1318" s="901"/>
      <c r="L1318" s="905">
        <f t="shared" si="62"/>
        <v>9152345</v>
      </c>
    </row>
    <row r="1319" spans="1:12" ht="18.600000000000001" customHeight="1" x14ac:dyDescent="0.15">
      <c r="A1319" s="880"/>
      <c r="B1319" s="883"/>
      <c r="C1319" s="884">
        <v>44692</v>
      </c>
      <c r="D1319" s="1067" t="s">
        <v>2561</v>
      </c>
      <c r="E1319" s="1068"/>
      <c r="F1319" s="952">
        <v>131</v>
      </c>
      <c r="G1319" s="110" t="s">
        <v>2252</v>
      </c>
      <c r="H1319" s="111"/>
      <c r="I1319" s="741"/>
      <c r="J1319" s="522"/>
      <c r="K1319" s="901">
        <v>10000</v>
      </c>
      <c r="L1319" s="905">
        <f t="shared" si="62"/>
        <v>9162345</v>
      </c>
    </row>
    <row r="1320" spans="1:12" ht="18.600000000000001" customHeight="1" x14ac:dyDescent="0.15">
      <c r="A1320" s="880"/>
      <c r="B1320" s="883"/>
      <c r="C1320" s="884">
        <v>44693</v>
      </c>
      <c r="D1320" s="1067" t="s">
        <v>2790</v>
      </c>
      <c r="E1320" s="1068"/>
      <c r="F1320" s="952">
        <v>132</v>
      </c>
      <c r="G1320" s="110" t="s">
        <v>3342</v>
      </c>
      <c r="H1320" s="111"/>
      <c r="I1320" s="741" t="s">
        <v>2538</v>
      </c>
      <c r="J1320" s="522"/>
      <c r="K1320" s="901">
        <v>35000</v>
      </c>
      <c r="L1320" s="905">
        <f t="shared" si="62"/>
        <v>9197345</v>
      </c>
    </row>
    <row r="1321" spans="1:12" ht="18.600000000000001" customHeight="1" x14ac:dyDescent="0.15">
      <c r="A1321" s="880"/>
      <c r="B1321" s="883"/>
      <c r="C1321" s="884">
        <v>44693</v>
      </c>
      <c r="D1321" s="1067" t="s">
        <v>2561</v>
      </c>
      <c r="E1321" s="1068"/>
      <c r="F1321" s="952">
        <v>131</v>
      </c>
      <c r="G1321" s="110" t="s">
        <v>3342</v>
      </c>
      <c r="H1321" s="111"/>
      <c r="I1321" s="741"/>
      <c r="J1321" s="522"/>
      <c r="K1321" s="901">
        <v>35000</v>
      </c>
      <c r="L1321" s="905">
        <f t="shared" ref="L1321:L1384" si="63">IF(C1321="","",L1320+K1321-J1321)</f>
        <v>9232345</v>
      </c>
    </row>
    <row r="1322" spans="1:12" ht="18.600000000000001" customHeight="1" x14ac:dyDescent="0.15">
      <c r="A1322" s="880"/>
      <c r="B1322" s="883"/>
      <c r="C1322" s="884">
        <v>44697</v>
      </c>
      <c r="D1322" s="1067" t="s">
        <v>2561</v>
      </c>
      <c r="E1322" s="1068"/>
      <c r="F1322" s="886">
        <v>131</v>
      </c>
      <c r="G1322" s="110" t="s">
        <v>2569</v>
      </c>
      <c r="H1322" s="111"/>
      <c r="I1322" s="741"/>
      <c r="J1322" s="522"/>
      <c r="K1322" s="901">
        <v>40000</v>
      </c>
      <c r="L1322" s="905">
        <f t="shared" si="63"/>
        <v>9272345</v>
      </c>
    </row>
    <row r="1323" spans="1:12" ht="18.600000000000001" customHeight="1" x14ac:dyDescent="0.15">
      <c r="A1323" s="880"/>
      <c r="B1323" s="883"/>
      <c r="C1323" s="884">
        <v>44698</v>
      </c>
      <c r="D1323" s="1067" t="s">
        <v>762</v>
      </c>
      <c r="E1323" s="1068"/>
      <c r="F1323" s="886">
        <v>151</v>
      </c>
      <c r="G1323" s="110" t="s">
        <v>26</v>
      </c>
      <c r="H1323" s="111" t="s">
        <v>3343</v>
      </c>
      <c r="I1323" s="741"/>
      <c r="J1323" s="522"/>
      <c r="K1323" s="901">
        <v>100000</v>
      </c>
      <c r="L1323" s="905">
        <f t="shared" si="63"/>
        <v>9372345</v>
      </c>
    </row>
    <row r="1324" spans="1:12" ht="18.600000000000001" customHeight="1" x14ac:dyDescent="0.15">
      <c r="A1324" s="880"/>
      <c r="B1324" s="883"/>
      <c r="C1324" s="884">
        <v>44699</v>
      </c>
      <c r="D1324" s="1067" t="s">
        <v>2561</v>
      </c>
      <c r="E1324" s="1068"/>
      <c r="F1324" s="886">
        <v>131</v>
      </c>
      <c r="G1324" s="110" t="s">
        <v>2568</v>
      </c>
      <c r="H1324" s="111"/>
      <c r="I1324" s="741"/>
      <c r="J1324" s="522"/>
      <c r="K1324" s="901">
        <v>20000</v>
      </c>
      <c r="L1324" s="905">
        <f t="shared" si="63"/>
        <v>9392345</v>
      </c>
    </row>
    <row r="1325" spans="1:12" ht="18.600000000000001" customHeight="1" x14ac:dyDescent="0.15">
      <c r="A1325" s="880"/>
      <c r="B1325" s="883"/>
      <c r="C1325" s="884">
        <v>44700</v>
      </c>
      <c r="D1325" s="1067" t="s">
        <v>2561</v>
      </c>
      <c r="E1325" s="1068"/>
      <c r="F1325" s="886">
        <v>131</v>
      </c>
      <c r="G1325" s="110" t="s">
        <v>2244</v>
      </c>
      <c r="H1325" s="111"/>
      <c r="I1325" s="741"/>
      <c r="J1325" s="522"/>
      <c r="K1325" s="901">
        <v>20000</v>
      </c>
      <c r="L1325" s="905">
        <f t="shared" si="63"/>
        <v>9412345</v>
      </c>
    </row>
    <row r="1326" spans="1:12" ht="18.600000000000001" customHeight="1" x14ac:dyDescent="0.15">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00000000000001" customHeight="1" x14ac:dyDescent="0.15">
      <c r="A1327" s="880"/>
      <c r="B1327" s="883"/>
      <c r="C1327" s="884">
        <v>44701</v>
      </c>
      <c r="D1327" s="1067" t="s">
        <v>2561</v>
      </c>
      <c r="E1327" s="1068"/>
      <c r="F1327" s="886">
        <v>131</v>
      </c>
      <c r="G1327" s="110" t="s">
        <v>73</v>
      </c>
      <c r="H1327" s="111"/>
      <c r="I1327" s="741"/>
      <c r="J1327" s="522"/>
      <c r="K1327" s="901">
        <v>40000</v>
      </c>
      <c r="L1327" s="905">
        <f t="shared" si="63"/>
        <v>9492345</v>
      </c>
    </row>
    <row r="1328" spans="1:12" ht="18.600000000000001" customHeight="1" x14ac:dyDescent="0.15">
      <c r="A1328" s="880">
        <v>51</v>
      </c>
      <c r="B1328" s="883"/>
      <c r="C1328" s="884">
        <v>44718</v>
      </c>
      <c r="D1328" s="1067" t="s">
        <v>2592</v>
      </c>
      <c r="E1328" s="1068"/>
      <c r="F1328" s="886">
        <v>111</v>
      </c>
      <c r="G1328" s="110" t="s">
        <v>321</v>
      </c>
      <c r="H1328" s="111" t="s">
        <v>3344</v>
      </c>
      <c r="I1328" s="741"/>
      <c r="J1328" s="522"/>
      <c r="K1328" s="901">
        <v>4400</v>
      </c>
      <c r="L1328" s="905">
        <f t="shared" si="63"/>
        <v>9496745</v>
      </c>
    </row>
    <row r="1329" spans="1:12" ht="18.600000000000001" customHeight="1" x14ac:dyDescent="0.15">
      <c r="A1329" s="880"/>
      <c r="B1329" s="883"/>
      <c r="C1329" s="884">
        <v>44718</v>
      </c>
      <c r="D1329" s="1067" t="s">
        <v>2813</v>
      </c>
      <c r="E1329" s="1068"/>
      <c r="F1329" s="886">
        <v>141</v>
      </c>
      <c r="G1329" s="110" t="s">
        <v>321</v>
      </c>
      <c r="H1329" s="111" t="s">
        <v>3344</v>
      </c>
      <c r="I1329" s="741"/>
      <c r="J1329" s="522"/>
      <c r="K1329" s="901">
        <v>50000</v>
      </c>
      <c r="L1329" s="905">
        <f t="shared" si="63"/>
        <v>9546745</v>
      </c>
    </row>
    <row r="1330" spans="1:12" ht="18.600000000000001" customHeight="1" x14ac:dyDescent="0.15">
      <c r="A1330" s="880"/>
      <c r="B1330" s="883"/>
      <c r="C1330" s="884">
        <v>44722</v>
      </c>
      <c r="D1330" s="1069" t="s">
        <v>2757</v>
      </c>
      <c r="E1330" s="1068"/>
      <c r="F1330" s="886">
        <v>251</v>
      </c>
      <c r="G1330" s="110" t="s">
        <v>4</v>
      </c>
      <c r="H1330" s="111" t="s">
        <v>3345</v>
      </c>
      <c r="I1330" s="741"/>
      <c r="J1330" s="522">
        <v>100000</v>
      </c>
      <c r="K1330" s="901"/>
      <c r="L1330" s="905">
        <f t="shared" si="63"/>
        <v>9446745</v>
      </c>
    </row>
    <row r="1331" spans="1:12" ht="18.600000000000001" customHeight="1" x14ac:dyDescent="0.15">
      <c r="A1331" s="880"/>
      <c r="B1331" s="883"/>
      <c r="C1331" s="884">
        <v>44722</v>
      </c>
      <c r="D1331" s="1069" t="s">
        <v>2625</v>
      </c>
      <c r="E1331" s="1068"/>
      <c r="F1331" s="886">
        <v>231</v>
      </c>
      <c r="G1331" s="110"/>
      <c r="H1331" s="111" t="s">
        <v>2867</v>
      </c>
      <c r="I1331" s="741"/>
      <c r="J1331" s="522">
        <v>440</v>
      </c>
      <c r="K1331" s="901"/>
      <c r="L1331" s="905">
        <f t="shared" si="63"/>
        <v>9446305</v>
      </c>
    </row>
    <row r="1332" spans="1:12" ht="18.600000000000001" customHeight="1" x14ac:dyDescent="0.15">
      <c r="A1332" s="880">
        <v>19</v>
      </c>
      <c r="B1332" s="883"/>
      <c r="C1332" s="884">
        <v>44732</v>
      </c>
      <c r="D1332" s="1067" t="s">
        <v>2594</v>
      </c>
      <c r="E1332" s="1068"/>
      <c r="F1332" s="886">
        <v>141</v>
      </c>
      <c r="G1332" s="110" t="s">
        <v>456</v>
      </c>
      <c r="H1332" s="111" t="s">
        <v>3347</v>
      </c>
      <c r="I1332" s="741"/>
      <c r="J1332" s="522"/>
      <c r="K1332" s="901">
        <v>30000</v>
      </c>
      <c r="L1332" s="905">
        <f t="shared" si="63"/>
        <v>9476305</v>
      </c>
    </row>
    <row r="1333" spans="1:12" ht="18.600000000000001" customHeight="1" x14ac:dyDescent="0.15">
      <c r="A1333" s="880"/>
      <c r="B1333" s="883"/>
      <c r="C1333" s="884">
        <v>44732</v>
      </c>
      <c r="D1333" s="1067" t="s">
        <v>3310</v>
      </c>
      <c r="E1333" s="1068"/>
      <c r="F1333" s="886">
        <v>151</v>
      </c>
      <c r="G1333" s="1100" t="s">
        <v>456</v>
      </c>
      <c r="H1333" s="111" t="s">
        <v>3305</v>
      </c>
      <c r="I1333" s="741"/>
      <c r="J1333" s="522"/>
      <c r="K1333" s="901">
        <v>10000</v>
      </c>
      <c r="L1333" s="905">
        <f t="shared" si="63"/>
        <v>9486305</v>
      </c>
    </row>
    <row r="1334" spans="1:12" ht="18.600000000000001" customHeight="1" x14ac:dyDescent="0.15">
      <c r="A1334" s="880"/>
      <c r="B1334" s="883"/>
      <c r="C1334" s="884">
        <v>44740</v>
      </c>
      <c r="D1334" s="1067" t="s">
        <v>2561</v>
      </c>
      <c r="E1334" s="1068"/>
      <c r="F1334" s="886">
        <v>131</v>
      </c>
      <c r="G1334" s="1100" t="s">
        <v>104</v>
      </c>
      <c r="H1334" s="111"/>
      <c r="I1334" s="741"/>
      <c r="J1334" s="522"/>
      <c r="K1334" s="901">
        <v>20000</v>
      </c>
      <c r="L1334" s="905">
        <f t="shared" si="63"/>
        <v>9506305</v>
      </c>
    </row>
    <row r="1335" spans="1:12" ht="18.600000000000001" customHeight="1" x14ac:dyDescent="0.15">
      <c r="A1335" s="880">
        <v>32</v>
      </c>
      <c r="B1335" s="883"/>
      <c r="C1335" s="884">
        <v>44746</v>
      </c>
      <c r="D1335" s="1067" t="s">
        <v>2592</v>
      </c>
      <c r="E1335" s="1068"/>
      <c r="F1335" s="886">
        <v>111</v>
      </c>
      <c r="G1335" s="1100" t="s">
        <v>409</v>
      </c>
      <c r="H1335" s="111" t="s">
        <v>3348</v>
      </c>
      <c r="I1335" s="741"/>
      <c r="J1335" s="522"/>
      <c r="K1335" s="901">
        <v>6400</v>
      </c>
      <c r="L1335" s="905">
        <f t="shared" si="63"/>
        <v>9512705</v>
      </c>
    </row>
    <row r="1336" spans="1:12" ht="18.600000000000001" customHeight="1" x14ac:dyDescent="0.15">
      <c r="A1336" s="880"/>
      <c r="B1336" s="883"/>
      <c r="C1336" s="884">
        <v>44746</v>
      </c>
      <c r="D1336" s="1067" t="s">
        <v>2594</v>
      </c>
      <c r="E1336" s="1068"/>
      <c r="F1336" s="886">
        <v>141</v>
      </c>
      <c r="G1336" s="1100" t="s">
        <v>409</v>
      </c>
      <c r="H1336" s="111" t="s">
        <v>3348</v>
      </c>
      <c r="I1336" s="741"/>
      <c r="J1336" s="522"/>
      <c r="K1336" s="901">
        <v>50000</v>
      </c>
      <c r="L1336" s="905">
        <f t="shared" si="63"/>
        <v>9562705</v>
      </c>
    </row>
    <row r="1337" spans="1:12" ht="18.600000000000001" customHeight="1" x14ac:dyDescent="0.15">
      <c r="A1337" s="880">
        <v>33</v>
      </c>
      <c r="B1337" s="883"/>
      <c r="C1337" s="884">
        <v>44746</v>
      </c>
      <c r="D1337" s="1067" t="s">
        <v>2592</v>
      </c>
      <c r="E1337" s="1068"/>
      <c r="F1337" s="886">
        <v>111</v>
      </c>
      <c r="G1337" s="1100" t="s">
        <v>409</v>
      </c>
      <c r="H1337" s="111" t="s">
        <v>3349</v>
      </c>
      <c r="I1337" s="741"/>
      <c r="J1337" s="522"/>
      <c r="K1337" s="901">
        <v>3200</v>
      </c>
      <c r="L1337" s="905">
        <f t="shared" si="63"/>
        <v>9565905</v>
      </c>
    </row>
    <row r="1338" spans="1:12" ht="18.600000000000001" customHeight="1" x14ac:dyDescent="0.15">
      <c r="A1338" s="880"/>
      <c r="B1338" s="883"/>
      <c r="C1338" s="884">
        <v>44746</v>
      </c>
      <c r="D1338" s="1067" t="s">
        <v>2594</v>
      </c>
      <c r="E1338" s="1068"/>
      <c r="F1338" s="886">
        <v>141</v>
      </c>
      <c r="G1338" s="1100" t="s">
        <v>409</v>
      </c>
      <c r="H1338" s="111" t="s">
        <v>3349</v>
      </c>
      <c r="I1338" s="741"/>
      <c r="J1338" s="522"/>
      <c r="K1338" s="901">
        <v>50000</v>
      </c>
      <c r="L1338" s="905">
        <f t="shared" si="63"/>
        <v>9615905</v>
      </c>
    </row>
    <row r="1339" spans="1:12" ht="18.600000000000001" customHeight="1" x14ac:dyDescent="0.15">
      <c r="A1339" s="880">
        <v>19</v>
      </c>
      <c r="B1339" s="883"/>
      <c r="C1339" s="884">
        <v>44747</v>
      </c>
      <c r="D1339" s="1067" t="s">
        <v>2592</v>
      </c>
      <c r="E1339" s="1068"/>
      <c r="F1339" s="886">
        <v>111</v>
      </c>
      <c r="G1339" s="1100" t="s">
        <v>456</v>
      </c>
      <c r="H1339" s="111" t="s">
        <v>3347</v>
      </c>
      <c r="I1339" s="741"/>
      <c r="J1339" s="522"/>
      <c r="K1339" s="901">
        <v>64000</v>
      </c>
      <c r="L1339" s="905">
        <f t="shared" si="63"/>
        <v>9679905</v>
      </c>
    </row>
    <row r="1340" spans="1:12" ht="18.600000000000001" customHeight="1" x14ac:dyDescent="0.15">
      <c r="A1340" s="880"/>
      <c r="B1340" s="883"/>
      <c r="C1340" s="884">
        <v>44748</v>
      </c>
      <c r="D1340" s="1069" t="s">
        <v>2757</v>
      </c>
      <c r="E1340" s="1068"/>
      <c r="F1340" s="886">
        <v>251</v>
      </c>
      <c r="G1340" s="1100" t="s">
        <v>325</v>
      </c>
      <c r="H1340" s="111" t="s">
        <v>3350</v>
      </c>
      <c r="I1340" s="741"/>
      <c r="J1340" s="522">
        <v>10000</v>
      </c>
      <c r="K1340" s="901"/>
      <c r="L1340" s="905">
        <f t="shared" si="63"/>
        <v>9669905</v>
      </c>
    </row>
    <row r="1341" spans="1:12" ht="18.600000000000001" customHeight="1" x14ac:dyDescent="0.15">
      <c r="A1341" s="880"/>
      <c r="B1341" s="883"/>
      <c r="C1341" s="884">
        <v>44748</v>
      </c>
      <c r="D1341" s="1069" t="s">
        <v>2625</v>
      </c>
      <c r="E1341" s="1068"/>
      <c r="F1341" s="886">
        <v>231</v>
      </c>
      <c r="G1341" s="1100"/>
      <c r="H1341" s="111" t="s">
        <v>2867</v>
      </c>
      <c r="I1341" s="741"/>
      <c r="J1341" s="522">
        <v>110</v>
      </c>
      <c r="K1341" s="901"/>
      <c r="L1341" s="905">
        <f t="shared" si="63"/>
        <v>9669795</v>
      </c>
    </row>
    <row r="1342" spans="1:12" ht="18.600000000000001" customHeight="1" x14ac:dyDescent="0.15">
      <c r="A1342" s="880">
        <v>35</v>
      </c>
      <c r="B1342" s="883"/>
      <c r="C1342" s="884">
        <v>44758</v>
      </c>
      <c r="D1342" s="1067" t="s">
        <v>2592</v>
      </c>
      <c r="E1342" s="1068"/>
      <c r="F1342" s="886">
        <v>111</v>
      </c>
      <c r="G1342" s="1100" t="s">
        <v>409</v>
      </c>
      <c r="H1342" s="111" t="s">
        <v>3351</v>
      </c>
      <c r="I1342" s="741"/>
      <c r="J1342" s="522"/>
      <c r="K1342" s="901">
        <v>2000</v>
      </c>
      <c r="L1342" s="905">
        <f t="shared" si="63"/>
        <v>9671795</v>
      </c>
    </row>
    <row r="1343" spans="1:12" ht="18.600000000000001" customHeight="1" x14ac:dyDescent="0.15">
      <c r="A1343" s="880"/>
      <c r="B1343" s="883"/>
      <c r="C1343" s="884">
        <v>44758</v>
      </c>
      <c r="D1343" s="1067" t="s">
        <v>2594</v>
      </c>
      <c r="E1343" s="1068"/>
      <c r="F1343" s="886">
        <v>141</v>
      </c>
      <c r="G1343" s="1100" t="s">
        <v>409</v>
      </c>
      <c r="H1343" s="111" t="s">
        <v>3351</v>
      </c>
      <c r="I1343" s="741"/>
      <c r="J1343" s="522"/>
      <c r="K1343" s="901">
        <v>10000</v>
      </c>
      <c r="L1343" s="905">
        <f t="shared" si="63"/>
        <v>9681795</v>
      </c>
    </row>
    <row r="1344" spans="1:12" ht="18.600000000000001" customHeight="1" x14ac:dyDescent="0.15">
      <c r="A1344" s="880"/>
      <c r="B1344" s="883"/>
      <c r="C1344" s="884">
        <v>44795</v>
      </c>
      <c r="D1344" s="1067" t="s">
        <v>2604</v>
      </c>
      <c r="E1344" s="1068"/>
      <c r="F1344" s="886">
        <v>161</v>
      </c>
      <c r="G1344" s="1100"/>
      <c r="H1344" s="111" t="s">
        <v>3112</v>
      </c>
      <c r="I1344" s="741"/>
      <c r="J1344" s="522"/>
      <c r="K1344" s="901">
        <v>47</v>
      </c>
      <c r="L1344" s="905">
        <f t="shared" si="63"/>
        <v>9681842</v>
      </c>
    </row>
    <row r="1345" spans="1:12" ht="18.600000000000001" customHeight="1" x14ac:dyDescent="0.15">
      <c r="A1345" s="880"/>
      <c r="B1345" s="883"/>
      <c r="C1345" s="884">
        <v>44795</v>
      </c>
      <c r="D1345" s="1069" t="s">
        <v>2705</v>
      </c>
      <c r="E1345" s="1068"/>
      <c r="F1345" s="886">
        <v>241</v>
      </c>
      <c r="G1345" s="1100" t="s">
        <v>4</v>
      </c>
      <c r="H1345" s="111"/>
      <c r="I1345" s="741"/>
      <c r="J1345" s="522">
        <v>250000</v>
      </c>
      <c r="K1345" s="901"/>
      <c r="L1345" s="905">
        <f t="shared" si="63"/>
        <v>9431842</v>
      </c>
    </row>
    <row r="1346" spans="1:12" ht="18.600000000000001" customHeight="1" x14ac:dyDescent="0.15">
      <c r="A1346" s="880"/>
      <c r="B1346" s="883"/>
      <c r="C1346" s="884">
        <v>44795</v>
      </c>
      <c r="D1346" s="1069" t="s">
        <v>2625</v>
      </c>
      <c r="E1346" s="1068"/>
      <c r="F1346" s="886">
        <v>231</v>
      </c>
      <c r="G1346" s="1100"/>
      <c r="H1346" s="111" t="s">
        <v>2867</v>
      </c>
      <c r="I1346" s="741"/>
      <c r="J1346" s="522">
        <v>440</v>
      </c>
      <c r="K1346" s="901"/>
      <c r="L1346" s="905">
        <f t="shared" si="63"/>
        <v>9431402</v>
      </c>
    </row>
    <row r="1347" spans="1:12" ht="18.600000000000001" customHeight="1" x14ac:dyDescent="0.15">
      <c r="A1347" s="880">
        <v>34</v>
      </c>
      <c r="B1347" s="883"/>
      <c r="C1347" s="884">
        <v>44806</v>
      </c>
      <c r="D1347" s="1067" t="s">
        <v>2592</v>
      </c>
      <c r="E1347" s="1068"/>
      <c r="F1347" s="886">
        <v>111</v>
      </c>
      <c r="G1347" s="1100" t="s">
        <v>142</v>
      </c>
      <c r="H1347" s="111" t="s">
        <v>3353</v>
      </c>
      <c r="I1347" s="741"/>
      <c r="J1347" s="522"/>
      <c r="K1347" s="901">
        <v>2800</v>
      </c>
      <c r="L1347" s="905">
        <f t="shared" si="63"/>
        <v>9434202</v>
      </c>
    </row>
    <row r="1348" spans="1:12" ht="18.600000000000001" customHeight="1" x14ac:dyDescent="0.15">
      <c r="A1348" s="880"/>
      <c r="B1348" s="883"/>
      <c r="C1348" s="884">
        <v>44806</v>
      </c>
      <c r="D1348" s="1067" t="s">
        <v>2594</v>
      </c>
      <c r="E1348" s="1068"/>
      <c r="F1348" s="886">
        <v>141</v>
      </c>
      <c r="G1348" s="1100" t="s">
        <v>142</v>
      </c>
      <c r="H1348" s="111" t="s">
        <v>3353</v>
      </c>
      <c r="I1348" s="741"/>
      <c r="J1348" s="522"/>
      <c r="K1348" s="901">
        <v>50000</v>
      </c>
      <c r="L1348" s="905">
        <f t="shared" si="63"/>
        <v>9484202</v>
      </c>
    </row>
    <row r="1349" spans="1:12" ht="18.600000000000001" customHeight="1" x14ac:dyDescent="0.15">
      <c r="A1349" s="880">
        <v>36</v>
      </c>
      <c r="B1349" s="883"/>
      <c r="C1349" s="884">
        <v>44824</v>
      </c>
      <c r="D1349" s="1067" t="s">
        <v>2592</v>
      </c>
      <c r="E1349" s="1068"/>
      <c r="F1349" s="886">
        <v>111</v>
      </c>
      <c r="G1349" s="1100" t="s">
        <v>142</v>
      </c>
      <c r="H1349" s="111" t="s">
        <v>3354</v>
      </c>
      <c r="I1349" s="741"/>
      <c r="J1349" s="522"/>
      <c r="K1349" s="901">
        <v>2800</v>
      </c>
      <c r="L1349" s="905">
        <f t="shared" si="63"/>
        <v>9487002</v>
      </c>
    </row>
    <row r="1350" spans="1:12" ht="18.600000000000001" customHeight="1" x14ac:dyDescent="0.15">
      <c r="A1350" s="880"/>
      <c r="B1350" s="883"/>
      <c r="C1350" s="884">
        <v>44824</v>
      </c>
      <c r="D1350" s="1067" t="s">
        <v>2594</v>
      </c>
      <c r="E1350" s="1068"/>
      <c r="F1350" s="886">
        <v>141</v>
      </c>
      <c r="G1350" s="1100" t="s">
        <v>142</v>
      </c>
      <c r="H1350" s="111" t="s">
        <v>3354</v>
      </c>
      <c r="I1350" s="741"/>
      <c r="J1350" s="522"/>
      <c r="K1350" s="901">
        <v>50000</v>
      </c>
      <c r="L1350" s="905">
        <f t="shared" si="63"/>
        <v>9537002</v>
      </c>
    </row>
    <row r="1351" spans="1:12" ht="18.600000000000001" customHeight="1" x14ac:dyDescent="0.15">
      <c r="A1351" s="880"/>
      <c r="B1351" s="883"/>
      <c r="C1351" s="884">
        <v>44847</v>
      </c>
      <c r="D1351" s="1069" t="s">
        <v>2852</v>
      </c>
      <c r="E1351" s="1068"/>
      <c r="F1351" s="886">
        <v>221</v>
      </c>
      <c r="G1351" s="1100" t="s">
        <v>4</v>
      </c>
      <c r="H1351" s="111" t="s">
        <v>3355</v>
      </c>
      <c r="I1351" s="741"/>
      <c r="J1351" s="522">
        <v>50000</v>
      </c>
      <c r="K1351" s="901"/>
      <c r="L1351" s="905">
        <f t="shared" si="63"/>
        <v>9487002</v>
      </c>
    </row>
    <row r="1352" spans="1:12" ht="18.600000000000001" customHeight="1" x14ac:dyDescent="0.15">
      <c r="A1352" s="880"/>
      <c r="B1352" s="883"/>
      <c r="C1352" s="884">
        <v>44847</v>
      </c>
      <c r="D1352" s="1069" t="s">
        <v>2625</v>
      </c>
      <c r="E1352" s="1068"/>
      <c r="F1352" s="886">
        <v>231</v>
      </c>
      <c r="G1352" s="1100"/>
      <c r="H1352" s="111" t="s">
        <v>2867</v>
      </c>
      <c r="I1352" s="741"/>
      <c r="J1352" s="522">
        <v>440</v>
      </c>
      <c r="K1352" s="901"/>
      <c r="L1352" s="905">
        <f t="shared" si="63"/>
        <v>9486562</v>
      </c>
    </row>
    <row r="1353" spans="1:12" ht="18.600000000000001" customHeight="1" x14ac:dyDescent="0.15">
      <c r="A1353" s="880"/>
      <c r="B1353" s="883"/>
      <c r="C1353" s="884">
        <v>44847</v>
      </c>
      <c r="D1353" s="1069" t="s">
        <v>2852</v>
      </c>
      <c r="E1353" s="1068"/>
      <c r="F1353" s="886">
        <v>221</v>
      </c>
      <c r="G1353" s="1100" t="s">
        <v>4</v>
      </c>
      <c r="H1353" s="111" t="s">
        <v>3356</v>
      </c>
      <c r="I1353" s="741"/>
      <c r="J1353" s="522">
        <v>50000</v>
      </c>
      <c r="K1353" s="901"/>
      <c r="L1353" s="905">
        <f t="shared" si="63"/>
        <v>9436562</v>
      </c>
    </row>
    <row r="1354" spans="1:12" ht="18.600000000000001" customHeight="1" x14ac:dyDescent="0.15">
      <c r="A1354" s="880"/>
      <c r="B1354" s="883"/>
      <c r="C1354" s="884">
        <v>44847</v>
      </c>
      <c r="D1354" s="1069" t="s">
        <v>2625</v>
      </c>
      <c r="E1354" s="1068"/>
      <c r="F1354" s="886">
        <v>231</v>
      </c>
      <c r="G1354" s="1100"/>
      <c r="H1354" s="111" t="s">
        <v>2867</v>
      </c>
      <c r="I1354" s="741"/>
      <c r="J1354" s="522">
        <v>220</v>
      </c>
      <c r="K1354" s="901"/>
      <c r="L1354" s="905">
        <f t="shared" si="63"/>
        <v>9436342</v>
      </c>
    </row>
    <row r="1355" spans="1:12" ht="18.600000000000001" customHeight="1" x14ac:dyDescent="0.15">
      <c r="A1355" s="880"/>
      <c r="B1355" s="883"/>
      <c r="C1355" s="884">
        <v>44847</v>
      </c>
      <c r="D1355" s="1069" t="s">
        <v>2852</v>
      </c>
      <c r="E1355" s="1068"/>
      <c r="F1355" s="886">
        <v>221</v>
      </c>
      <c r="G1355" s="1100" t="s">
        <v>4</v>
      </c>
      <c r="H1355" s="111" t="s">
        <v>3357</v>
      </c>
      <c r="I1355" s="741"/>
      <c r="J1355" s="522">
        <v>150000</v>
      </c>
      <c r="K1355" s="901"/>
      <c r="L1355" s="905">
        <f t="shared" si="63"/>
        <v>9286342</v>
      </c>
    </row>
    <row r="1356" spans="1:12" ht="18.600000000000001" customHeight="1" x14ac:dyDescent="0.15">
      <c r="A1356" s="880"/>
      <c r="B1356" s="883"/>
      <c r="C1356" s="884">
        <v>44847</v>
      </c>
      <c r="D1356" s="1069" t="s">
        <v>2625</v>
      </c>
      <c r="E1356" s="1068"/>
      <c r="F1356" s="886">
        <v>231</v>
      </c>
      <c r="G1356" s="1100"/>
      <c r="H1356" s="111" t="s">
        <v>2867</v>
      </c>
      <c r="I1356" s="741"/>
      <c r="J1356" s="522">
        <v>440</v>
      </c>
      <c r="K1356" s="901"/>
      <c r="L1356" s="905">
        <f t="shared" si="63"/>
        <v>9285902</v>
      </c>
    </row>
    <row r="1357" spans="1:12" ht="18.600000000000001" customHeight="1" x14ac:dyDescent="0.15">
      <c r="A1357" s="880">
        <v>72</v>
      </c>
      <c r="B1357" s="883"/>
      <c r="C1357" s="884">
        <v>44851</v>
      </c>
      <c r="D1357" s="1067" t="s">
        <v>2594</v>
      </c>
      <c r="E1357" s="1068"/>
      <c r="F1357" s="886">
        <v>141</v>
      </c>
      <c r="G1357" s="1100" t="s">
        <v>142</v>
      </c>
      <c r="H1357" s="111" t="s">
        <v>3358</v>
      </c>
      <c r="I1357" s="741" t="s">
        <v>2607</v>
      </c>
      <c r="J1357" s="522"/>
      <c r="K1357" s="901">
        <v>30000</v>
      </c>
      <c r="L1357" s="905">
        <f t="shared" si="63"/>
        <v>9315902</v>
      </c>
    </row>
    <row r="1358" spans="1:12" ht="18.600000000000001" customHeight="1" x14ac:dyDescent="0.15">
      <c r="A1358" s="880">
        <v>72</v>
      </c>
      <c r="B1358" s="883"/>
      <c r="C1358" s="884">
        <v>44851</v>
      </c>
      <c r="D1358" s="1067" t="s">
        <v>2592</v>
      </c>
      <c r="E1358" s="1068"/>
      <c r="F1358" s="886">
        <v>111</v>
      </c>
      <c r="G1358" s="1100" t="s">
        <v>142</v>
      </c>
      <c r="H1358" s="111" t="s">
        <v>3358</v>
      </c>
      <c r="I1358" s="741"/>
      <c r="J1358" s="522"/>
      <c r="K1358" s="901">
        <v>9600</v>
      </c>
      <c r="L1358" s="905">
        <f t="shared" si="63"/>
        <v>9325502</v>
      </c>
    </row>
    <row r="1359" spans="1:12" ht="18.600000000000001" customHeight="1" x14ac:dyDescent="0.15">
      <c r="A1359" s="880"/>
      <c r="B1359" s="883"/>
      <c r="C1359" s="884">
        <v>44860</v>
      </c>
      <c r="D1359" s="1067" t="s">
        <v>2561</v>
      </c>
      <c r="E1359" s="1068"/>
      <c r="F1359" s="886">
        <v>131</v>
      </c>
      <c r="G1359" s="1100" t="s">
        <v>3187</v>
      </c>
      <c r="H1359" s="111"/>
      <c r="I1359" s="741"/>
      <c r="J1359" s="522"/>
      <c r="K1359" s="901">
        <v>35000</v>
      </c>
      <c r="L1359" s="905">
        <f t="shared" si="63"/>
        <v>9360502</v>
      </c>
    </row>
    <row r="1360" spans="1:12" ht="18.600000000000001" customHeight="1" x14ac:dyDescent="0.15">
      <c r="A1360" s="880">
        <v>37</v>
      </c>
      <c r="B1360" s="883"/>
      <c r="C1360" s="884">
        <v>44861</v>
      </c>
      <c r="D1360" s="1067" t="s">
        <v>2592</v>
      </c>
      <c r="E1360" s="1068"/>
      <c r="F1360" s="886">
        <v>111</v>
      </c>
      <c r="G1360" s="1100" t="s">
        <v>142</v>
      </c>
      <c r="H1360" s="111" t="s">
        <v>3309</v>
      </c>
      <c r="I1360" s="741"/>
      <c r="J1360" s="522"/>
      <c r="K1360" s="901">
        <v>8000</v>
      </c>
      <c r="L1360" s="905">
        <f t="shared" si="63"/>
        <v>9368502</v>
      </c>
    </row>
    <row r="1361" spans="1:12" ht="18.600000000000001" customHeight="1" x14ac:dyDescent="0.15">
      <c r="A1361" s="880"/>
      <c r="B1361" s="883"/>
      <c r="C1361" s="884">
        <v>44861</v>
      </c>
      <c r="D1361" s="1067" t="s">
        <v>2594</v>
      </c>
      <c r="E1361" s="1068"/>
      <c r="F1361" s="886">
        <v>141</v>
      </c>
      <c r="G1361" s="1100" t="s">
        <v>142</v>
      </c>
      <c r="H1361" s="111" t="s">
        <v>3309</v>
      </c>
      <c r="I1361" s="741"/>
      <c r="J1361" s="522"/>
      <c r="K1361" s="901">
        <v>10000</v>
      </c>
      <c r="L1361" s="905">
        <f t="shared" si="63"/>
        <v>9378502</v>
      </c>
    </row>
    <row r="1362" spans="1:12" ht="18.600000000000001" customHeight="1" x14ac:dyDescent="0.15">
      <c r="A1362" s="880">
        <v>39</v>
      </c>
      <c r="B1362" s="883"/>
      <c r="C1362" s="884">
        <v>44866</v>
      </c>
      <c r="D1362" s="1067" t="s">
        <v>2592</v>
      </c>
      <c r="E1362" s="1068"/>
      <c r="F1362" s="886">
        <v>111</v>
      </c>
      <c r="G1362" s="1100" t="s">
        <v>2569</v>
      </c>
      <c r="H1362" s="111" t="s">
        <v>3359</v>
      </c>
      <c r="I1362" s="741"/>
      <c r="J1362" s="522"/>
      <c r="K1362" s="901">
        <v>4000</v>
      </c>
      <c r="L1362" s="905">
        <f t="shared" si="63"/>
        <v>9382502</v>
      </c>
    </row>
    <row r="1363" spans="1:12" ht="18.600000000000001" customHeight="1" x14ac:dyDescent="0.15">
      <c r="A1363" s="880"/>
      <c r="B1363" s="883"/>
      <c r="C1363" s="884">
        <v>44866</v>
      </c>
      <c r="D1363" s="1067" t="s">
        <v>2594</v>
      </c>
      <c r="E1363" s="1068"/>
      <c r="F1363" s="886">
        <v>141</v>
      </c>
      <c r="G1363" s="1100" t="s">
        <v>2569</v>
      </c>
      <c r="H1363" s="111" t="s">
        <v>3359</v>
      </c>
      <c r="I1363" s="741"/>
      <c r="J1363" s="522"/>
      <c r="K1363" s="901">
        <v>50000</v>
      </c>
      <c r="L1363" s="905">
        <f t="shared" si="63"/>
        <v>9432502</v>
      </c>
    </row>
    <row r="1364" spans="1:12" ht="18.600000000000001" customHeight="1" x14ac:dyDescent="0.15">
      <c r="A1364" s="880"/>
      <c r="B1364" s="883"/>
      <c r="C1364" s="884">
        <v>44867</v>
      </c>
      <c r="D1364" s="1067" t="s">
        <v>2561</v>
      </c>
      <c r="E1364" s="1068"/>
      <c r="F1364" s="886">
        <v>131</v>
      </c>
      <c r="G1364" s="1100" t="s">
        <v>3170</v>
      </c>
      <c r="H1364" s="111"/>
      <c r="I1364" s="741"/>
      <c r="J1364" s="522"/>
      <c r="K1364" s="901">
        <v>20000</v>
      </c>
      <c r="L1364" s="905">
        <f t="shared" si="63"/>
        <v>9452502</v>
      </c>
    </row>
    <row r="1365" spans="1:12" ht="18.600000000000001" customHeight="1" x14ac:dyDescent="0.15">
      <c r="A1365" s="880"/>
      <c r="B1365" s="883"/>
      <c r="C1365" s="884">
        <v>44873</v>
      </c>
      <c r="D1365" s="1067" t="s">
        <v>2561</v>
      </c>
      <c r="E1365" s="1068"/>
      <c r="F1365" s="886">
        <v>131</v>
      </c>
      <c r="G1365" s="1100" t="s">
        <v>26</v>
      </c>
      <c r="H1365" s="111"/>
      <c r="I1365" s="741"/>
      <c r="J1365" s="522"/>
      <c r="K1365" s="901">
        <v>5000</v>
      </c>
      <c r="L1365" s="905">
        <f t="shared" si="63"/>
        <v>9457502</v>
      </c>
    </row>
    <row r="1366" spans="1:12" ht="18.600000000000001" customHeight="1" x14ac:dyDescent="0.15">
      <c r="A1366" s="880"/>
      <c r="B1366" s="883"/>
      <c r="C1366" s="884">
        <v>44876</v>
      </c>
      <c r="D1366" s="1069" t="s">
        <v>2705</v>
      </c>
      <c r="E1366" s="1068"/>
      <c r="F1366" s="886">
        <v>241</v>
      </c>
      <c r="G1366" s="1100" t="s">
        <v>4</v>
      </c>
      <c r="H1366" s="111" t="s">
        <v>3360</v>
      </c>
      <c r="I1366" s="741"/>
      <c r="J1366" s="522">
        <v>190000</v>
      </c>
      <c r="K1366" s="901"/>
      <c r="L1366" s="905">
        <f t="shared" si="63"/>
        <v>9267502</v>
      </c>
    </row>
    <row r="1367" spans="1:12" ht="18.600000000000001" customHeight="1" x14ac:dyDescent="0.15">
      <c r="A1367" s="880"/>
      <c r="B1367" s="883"/>
      <c r="C1367" s="884">
        <v>44876</v>
      </c>
      <c r="D1367" s="1069" t="s">
        <v>2625</v>
      </c>
      <c r="E1367" s="1068"/>
      <c r="F1367" s="886">
        <v>231</v>
      </c>
      <c r="G1367" s="1100"/>
      <c r="H1367" s="111" t="s">
        <v>2867</v>
      </c>
      <c r="I1367" s="741"/>
      <c r="J1367" s="522">
        <v>440</v>
      </c>
      <c r="K1367" s="901"/>
      <c r="L1367" s="905">
        <f t="shared" si="63"/>
        <v>9267062</v>
      </c>
    </row>
    <row r="1368" spans="1:12" ht="18.600000000000001" customHeight="1" x14ac:dyDescent="0.15">
      <c r="A1368" s="880"/>
      <c r="B1368" s="883"/>
      <c r="C1368" s="884">
        <v>44879</v>
      </c>
      <c r="D1368" s="1067" t="s">
        <v>2561</v>
      </c>
      <c r="E1368" s="1068"/>
      <c r="F1368" s="886">
        <v>131</v>
      </c>
      <c r="G1368" s="1100" t="s">
        <v>2574</v>
      </c>
      <c r="H1368" s="111"/>
      <c r="I1368" s="741"/>
      <c r="J1368" s="522"/>
      <c r="K1368" s="901">
        <v>30000</v>
      </c>
      <c r="L1368" s="905">
        <f t="shared" si="63"/>
        <v>9297062</v>
      </c>
    </row>
    <row r="1369" spans="1:12" ht="18.600000000000001" customHeight="1" x14ac:dyDescent="0.15">
      <c r="A1369" s="880"/>
      <c r="B1369" s="883"/>
      <c r="C1369" s="884">
        <v>44886</v>
      </c>
      <c r="D1369" s="1067" t="s">
        <v>2561</v>
      </c>
      <c r="E1369" s="1068"/>
      <c r="F1369" s="886">
        <v>131</v>
      </c>
      <c r="G1369" s="1100" t="s">
        <v>3221</v>
      </c>
      <c r="H1369" s="111"/>
      <c r="I1369" s="741"/>
      <c r="J1369" s="522"/>
      <c r="K1369" s="901">
        <v>20000</v>
      </c>
      <c r="L1369" s="905">
        <f t="shared" si="63"/>
        <v>9317062</v>
      </c>
    </row>
    <row r="1370" spans="1:12" ht="18.600000000000001" customHeight="1" x14ac:dyDescent="0.15">
      <c r="A1370" s="880">
        <v>52</v>
      </c>
      <c r="B1370" s="883"/>
      <c r="C1370" s="884">
        <v>44893</v>
      </c>
      <c r="D1370" s="1067" t="s">
        <v>2594</v>
      </c>
      <c r="E1370" s="1068"/>
      <c r="F1370" s="886">
        <v>141</v>
      </c>
      <c r="G1370" s="1100" t="s">
        <v>321</v>
      </c>
      <c r="H1370" s="111" t="s">
        <v>3362</v>
      </c>
      <c r="I1370" s="741"/>
      <c r="J1370" s="522"/>
      <c r="K1370" s="901">
        <v>10000</v>
      </c>
      <c r="L1370" s="905">
        <f t="shared" si="63"/>
        <v>9327062</v>
      </c>
    </row>
    <row r="1371" spans="1:12" ht="18.600000000000001" customHeight="1" x14ac:dyDescent="0.15">
      <c r="A1371" s="880"/>
      <c r="B1371" s="883"/>
      <c r="C1371" s="884">
        <v>44893</v>
      </c>
      <c r="D1371" s="1067" t="s">
        <v>2592</v>
      </c>
      <c r="E1371" s="1068"/>
      <c r="F1371" s="886">
        <v>111</v>
      </c>
      <c r="G1371" s="1100" t="s">
        <v>321</v>
      </c>
      <c r="H1371" s="111" t="s">
        <v>3362</v>
      </c>
      <c r="I1371" s="741"/>
      <c r="J1371" s="522"/>
      <c r="K1371" s="901">
        <v>5600</v>
      </c>
      <c r="L1371" s="905">
        <f t="shared" si="63"/>
        <v>9332662</v>
      </c>
    </row>
    <row r="1372" spans="1:12" ht="18.600000000000001" customHeight="1" x14ac:dyDescent="0.15">
      <c r="A1372" s="880">
        <v>71</v>
      </c>
      <c r="B1372" s="883"/>
      <c r="C1372" s="884">
        <v>44899</v>
      </c>
      <c r="D1372" s="1067" t="s">
        <v>2594</v>
      </c>
      <c r="E1372" s="1068"/>
      <c r="F1372" s="886">
        <v>141</v>
      </c>
      <c r="G1372" s="1100" t="s">
        <v>142</v>
      </c>
      <c r="H1372" s="111" t="s">
        <v>3286</v>
      </c>
      <c r="I1372" s="741"/>
      <c r="J1372" s="522"/>
      <c r="K1372" s="901">
        <v>10000</v>
      </c>
      <c r="L1372" s="905">
        <f t="shared" si="63"/>
        <v>9342662</v>
      </c>
    </row>
    <row r="1373" spans="1:12" ht="18.600000000000001" customHeight="1" x14ac:dyDescent="0.15">
      <c r="A1373" s="880"/>
      <c r="B1373" s="883"/>
      <c r="C1373" s="884">
        <v>44900</v>
      </c>
      <c r="D1373" s="1069" t="s">
        <v>2622</v>
      </c>
      <c r="E1373" s="1068"/>
      <c r="F1373" s="886">
        <v>211</v>
      </c>
      <c r="G1373" s="1100" t="s">
        <v>2568</v>
      </c>
      <c r="H1373" s="111" t="s">
        <v>3363</v>
      </c>
      <c r="I1373" s="741"/>
      <c r="J1373" s="522">
        <v>28158</v>
      </c>
      <c r="K1373" s="901"/>
      <c r="L1373" s="905">
        <f t="shared" si="63"/>
        <v>9314504</v>
      </c>
    </row>
    <row r="1374" spans="1:12" ht="18.600000000000001" customHeight="1" x14ac:dyDescent="0.15">
      <c r="A1374" s="880"/>
      <c r="B1374" s="883"/>
      <c r="C1374" s="884">
        <v>44900</v>
      </c>
      <c r="D1374" s="1069" t="s">
        <v>2625</v>
      </c>
      <c r="E1374" s="1068"/>
      <c r="F1374" s="886">
        <v>231</v>
      </c>
      <c r="G1374" s="1100"/>
      <c r="H1374" s="111" t="s">
        <v>2867</v>
      </c>
      <c r="I1374" s="741"/>
      <c r="J1374" s="522">
        <v>275</v>
      </c>
      <c r="K1374" s="901"/>
      <c r="L1374" s="905">
        <f t="shared" si="63"/>
        <v>9314229</v>
      </c>
    </row>
    <row r="1375" spans="1:12" ht="18.600000000000001" customHeight="1" x14ac:dyDescent="0.15">
      <c r="A1375" s="880">
        <v>40</v>
      </c>
      <c r="B1375" s="883"/>
      <c r="C1375" s="884">
        <v>44907</v>
      </c>
      <c r="D1375" s="1067" t="s">
        <v>2592</v>
      </c>
      <c r="E1375" s="1068"/>
      <c r="F1375" s="886">
        <v>111</v>
      </c>
      <c r="G1375" s="1100" t="s">
        <v>142</v>
      </c>
      <c r="H1375" s="111" t="s">
        <v>3304</v>
      </c>
      <c r="I1375" s="741"/>
      <c r="J1375" s="522"/>
      <c r="K1375" s="901">
        <v>2400</v>
      </c>
      <c r="L1375" s="905">
        <f t="shared" si="63"/>
        <v>9316629</v>
      </c>
    </row>
    <row r="1376" spans="1:12" ht="18.600000000000001" customHeight="1" x14ac:dyDescent="0.15">
      <c r="A1376" s="880"/>
      <c r="B1376" s="883"/>
      <c r="C1376" s="884">
        <v>44907</v>
      </c>
      <c r="D1376" s="1067" t="s">
        <v>2594</v>
      </c>
      <c r="E1376" s="1068"/>
      <c r="F1376" s="886">
        <v>141</v>
      </c>
      <c r="G1376" s="1100" t="s">
        <v>142</v>
      </c>
      <c r="H1376" s="111" t="s">
        <v>3304</v>
      </c>
      <c r="I1376" s="741"/>
      <c r="J1376" s="522"/>
      <c r="K1376" s="901">
        <v>10000</v>
      </c>
      <c r="L1376" s="905">
        <f t="shared" si="63"/>
        <v>9326629</v>
      </c>
    </row>
    <row r="1377" spans="1:12" ht="18.600000000000001" customHeight="1" x14ac:dyDescent="0.15">
      <c r="A1377" s="880">
        <v>13</v>
      </c>
      <c r="B1377" s="883"/>
      <c r="C1377" s="884">
        <v>44923</v>
      </c>
      <c r="D1377" s="1067" t="s">
        <v>2592</v>
      </c>
      <c r="E1377" s="1068"/>
      <c r="F1377" s="886">
        <v>111</v>
      </c>
      <c r="G1377" s="1100" t="s">
        <v>77</v>
      </c>
      <c r="H1377" s="111" t="s">
        <v>3364</v>
      </c>
      <c r="I1377" s="741"/>
      <c r="J1377" s="522"/>
      <c r="K1377" s="901">
        <v>52800</v>
      </c>
      <c r="L1377" s="905">
        <f t="shared" si="63"/>
        <v>9379429</v>
      </c>
    </row>
    <row r="1378" spans="1:12" ht="18" customHeight="1" x14ac:dyDescent="0.15">
      <c r="A1378" s="880">
        <v>16</v>
      </c>
      <c r="B1378" s="883"/>
      <c r="C1378" s="884">
        <v>44923</v>
      </c>
      <c r="D1378" s="1067" t="s">
        <v>2592</v>
      </c>
      <c r="E1378" s="1068"/>
      <c r="F1378" s="886">
        <v>111</v>
      </c>
      <c r="G1378" s="1100" t="s">
        <v>73</v>
      </c>
      <c r="H1378" s="111" t="s">
        <v>3365</v>
      </c>
      <c r="I1378" s="741"/>
      <c r="J1378" s="522"/>
      <c r="K1378" s="901">
        <v>22400</v>
      </c>
      <c r="L1378" s="905">
        <f t="shared" si="63"/>
        <v>9401829</v>
      </c>
    </row>
    <row r="1379" spans="1:12" ht="18" customHeight="1" x14ac:dyDescent="0.15">
      <c r="A1379" s="880">
        <v>17</v>
      </c>
      <c r="B1379" s="883"/>
      <c r="C1379" s="884">
        <v>44923</v>
      </c>
      <c r="D1379" s="1067" t="s">
        <v>2592</v>
      </c>
      <c r="E1379" s="1068"/>
      <c r="F1379" s="886">
        <v>111</v>
      </c>
      <c r="G1379" s="1100" t="s">
        <v>73</v>
      </c>
      <c r="H1379" s="111" t="s">
        <v>3366</v>
      </c>
      <c r="I1379" s="741"/>
      <c r="J1379" s="522"/>
      <c r="K1379" s="901">
        <v>10400</v>
      </c>
      <c r="L1379" s="905">
        <f t="shared" si="63"/>
        <v>9412229</v>
      </c>
    </row>
    <row r="1380" spans="1:12" ht="18" customHeight="1" x14ac:dyDescent="0.15">
      <c r="A1380" s="880">
        <v>20</v>
      </c>
      <c r="B1380" s="883"/>
      <c r="C1380" s="884">
        <v>44924</v>
      </c>
      <c r="D1380" s="1067" t="s">
        <v>2592</v>
      </c>
      <c r="E1380" s="1068"/>
      <c r="F1380" s="886">
        <v>111</v>
      </c>
      <c r="G1380" s="1100" t="s">
        <v>77</v>
      </c>
      <c r="H1380" s="111" t="s">
        <v>3367</v>
      </c>
      <c r="I1380" s="741"/>
      <c r="J1380" s="522"/>
      <c r="K1380" s="901">
        <v>69800</v>
      </c>
      <c r="L1380" s="905">
        <f t="shared" si="63"/>
        <v>9482029</v>
      </c>
    </row>
    <row r="1381" spans="1:12" ht="18" customHeight="1" x14ac:dyDescent="0.15">
      <c r="A1381" s="880">
        <v>25</v>
      </c>
      <c r="B1381" s="883"/>
      <c r="C1381" s="884">
        <v>44924</v>
      </c>
      <c r="D1381" s="1067" t="s">
        <v>2592</v>
      </c>
      <c r="E1381" s="1068"/>
      <c r="F1381" s="886">
        <v>111</v>
      </c>
      <c r="G1381" s="1100" t="s">
        <v>2269</v>
      </c>
      <c r="H1381" s="111" t="s">
        <v>3368</v>
      </c>
      <c r="I1381" s="741"/>
      <c r="J1381" s="522"/>
      <c r="K1381" s="901">
        <v>45200</v>
      </c>
      <c r="L1381" s="905">
        <f t="shared" si="63"/>
        <v>9527229</v>
      </c>
    </row>
    <row r="1382" spans="1:12" ht="18" customHeight="1" x14ac:dyDescent="0.15">
      <c r="A1382" s="880"/>
      <c r="B1382" s="883"/>
      <c r="C1382" s="884">
        <v>44924</v>
      </c>
      <c r="D1382" s="1067" t="s">
        <v>762</v>
      </c>
      <c r="E1382" s="1068"/>
      <c r="F1382" s="886">
        <v>151</v>
      </c>
      <c r="G1382" s="1100" t="s">
        <v>993</v>
      </c>
      <c r="H1382" s="111" t="s">
        <v>3370</v>
      </c>
      <c r="I1382" s="741"/>
      <c r="J1382" s="522"/>
      <c r="K1382" s="901">
        <v>30000</v>
      </c>
      <c r="L1382" s="905">
        <f t="shared" si="63"/>
        <v>9557229</v>
      </c>
    </row>
    <row r="1383" spans="1:12" ht="18" customHeight="1" x14ac:dyDescent="0.15">
      <c r="A1383" s="880">
        <v>13</v>
      </c>
      <c r="B1383" s="883"/>
      <c r="C1383" s="884">
        <v>44925</v>
      </c>
      <c r="D1383" s="1067" t="s">
        <v>2594</v>
      </c>
      <c r="E1383" s="1068"/>
      <c r="F1383" s="886">
        <v>141</v>
      </c>
      <c r="G1383" s="1100" t="s">
        <v>77</v>
      </c>
      <c r="H1383" s="111" t="s">
        <v>3364</v>
      </c>
      <c r="I1383" s="741"/>
      <c r="J1383" s="522"/>
      <c r="K1383" s="901">
        <v>20000</v>
      </c>
      <c r="L1383" s="905">
        <f t="shared" si="63"/>
        <v>9577229</v>
      </c>
    </row>
    <row r="1384" spans="1:12" ht="18" customHeight="1" x14ac:dyDescent="0.15">
      <c r="A1384" s="880">
        <v>16</v>
      </c>
      <c r="B1384" s="883"/>
      <c r="C1384" s="884">
        <v>44925</v>
      </c>
      <c r="D1384" s="1067" t="s">
        <v>2594</v>
      </c>
      <c r="E1384" s="1068"/>
      <c r="F1384" s="886">
        <v>141</v>
      </c>
      <c r="G1384" s="1100" t="s">
        <v>77</v>
      </c>
      <c r="H1384" s="111" t="s">
        <v>3369</v>
      </c>
      <c r="I1384" s="741"/>
      <c r="J1384" s="522"/>
      <c r="K1384" s="901">
        <v>10000</v>
      </c>
      <c r="L1384" s="905">
        <f t="shared" si="63"/>
        <v>9587229</v>
      </c>
    </row>
    <row r="1385" spans="1:12" ht="18" customHeight="1" x14ac:dyDescent="0.15">
      <c r="A1385" s="880">
        <v>17</v>
      </c>
      <c r="B1385" s="883"/>
      <c r="C1385" s="884">
        <v>44925</v>
      </c>
      <c r="D1385" s="1067" t="s">
        <v>2594</v>
      </c>
      <c r="E1385" s="1068"/>
      <c r="F1385" s="886">
        <v>141</v>
      </c>
      <c r="G1385" s="1100" t="s">
        <v>77</v>
      </c>
      <c r="H1385" s="111" t="s">
        <v>3371</v>
      </c>
      <c r="I1385" s="741"/>
      <c r="J1385" s="522"/>
      <c r="K1385" s="901">
        <v>10000</v>
      </c>
      <c r="L1385" s="905">
        <f t="shared" ref="L1385:L1397" si="64">IF(C1385="","",L1384+K1385-J1385)</f>
        <v>9597229</v>
      </c>
    </row>
    <row r="1386" spans="1:12" ht="18" customHeight="1" x14ac:dyDescent="0.15">
      <c r="A1386" s="880">
        <v>20</v>
      </c>
      <c r="B1386" s="883"/>
      <c r="C1386" s="884">
        <v>44925</v>
      </c>
      <c r="D1386" s="1067" t="s">
        <v>2594</v>
      </c>
      <c r="E1386" s="1068"/>
      <c r="F1386" s="886">
        <v>141</v>
      </c>
      <c r="G1386" s="1100" t="s">
        <v>77</v>
      </c>
      <c r="H1386" s="111" t="s">
        <v>3367</v>
      </c>
      <c r="I1386" s="741"/>
      <c r="J1386" s="522"/>
      <c r="K1386" s="901">
        <v>30000</v>
      </c>
      <c r="L1386" s="905">
        <f t="shared" si="64"/>
        <v>9627229</v>
      </c>
    </row>
    <row r="1387" spans="1:12" ht="18" customHeight="1" x14ac:dyDescent="0.15">
      <c r="A1387" s="880">
        <v>25</v>
      </c>
      <c r="B1387" s="883"/>
      <c r="C1387" s="884">
        <v>44925</v>
      </c>
      <c r="D1387" s="1067" t="s">
        <v>2594</v>
      </c>
      <c r="E1387" s="1068"/>
      <c r="F1387" s="886">
        <v>141</v>
      </c>
      <c r="G1387" s="1100" t="s">
        <v>73</v>
      </c>
      <c r="H1387" s="111" t="s">
        <v>3368</v>
      </c>
      <c r="I1387" s="741"/>
      <c r="J1387" s="522"/>
      <c r="K1387" s="901">
        <v>30000</v>
      </c>
      <c r="L1387" s="905">
        <f t="shared" si="64"/>
        <v>9657229</v>
      </c>
    </row>
    <row r="1388" spans="1:12" ht="18" customHeight="1" x14ac:dyDescent="0.15">
      <c r="A1388" s="880">
        <v>21</v>
      </c>
      <c r="B1388" s="883"/>
      <c r="C1388" s="884">
        <v>44925</v>
      </c>
      <c r="D1388" s="1067" t="s">
        <v>2594</v>
      </c>
      <c r="E1388" s="1068"/>
      <c r="F1388" s="886">
        <v>141</v>
      </c>
      <c r="G1388" s="1100" t="s">
        <v>77</v>
      </c>
      <c r="H1388" s="111" t="s">
        <v>3372</v>
      </c>
      <c r="I1388" s="741"/>
      <c r="J1388" s="522"/>
      <c r="K1388" s="901">
        <v>10000</v>
      </c>
      <c r="L1388" s="905">
        <f t="shared" si="64"/>
        <v>9667229</v>
      </c>
    </row>
    <row r="1389" spans="1:12" ht="18" customHeight="1" x14ac:dyDescent="0.15">
      <c r="A1389" s="880">
        <v>21</v>
      </c>
      <c r="B1389" s="883"/>
      <c r="C1389" s="884">
        <v>44925</v>
      </c>
      <c r="D1389" s="1067" t="s">
        <v>2594</v>
      </c>
      <c r="E1389" s="1068"/>
      <c r="F1389" s="886">
        <v>141</v>
      </c>
      <c r="G1389" s="1100" t="s">
        <v>73</v>
      </c>
      <c r="H1389" s="111" t="s">
        <v>3373</v>
      </c>
      <c r="I1389" s="741"/>
      <c r="J1389" s="522"/>
      <c r="K1389" s="901">
        <v>10000</v>
      </c>
      <c r="L1389" s="905">
        <f t="shared" si="64"/>
        <v>9677229</v>
      </c>
    </row>
    <row r="1390" spans="1:12" ht="18" customHeight="1" x14ac:dyDescent="0.15">
      <c r="A1390" s="880">
        <v>21</v>
      </c>
      <c r="B1390" s="883"/>
      <c r="C1390" s="884">
        <v>44936</v>
      </c>
      <c r="D1390" s="1067" t="s">
        <v>2592</v>
      </c>
      <c r="E1390" s="1068"/>
      <c r="F1390" s="886">
        <v>112</v>
      </c>
      <c r="G1390" s="1100" t="s">
        <v>77</v>
      </c>
      <c r="H1390" s="111" t="s">
        <v>3372</v>
      </c>
      <c r="I1390" s="741" t="s">
        <v>2538</v>
      </c>
      <c r="J1390" s="522"/>
      <c r="K1390" s="901">
        <v>36000</v>
      </c>
      <c r="L1390" s="905">
        <f t="shared" si="64"/>
        <v>9713229</v>
      </c>
    </row>
    <row r="1391" spans="1:12" ht="18" customHeight="1" x14ac:dyDescent="0.15">
      <c r="A1391" s="880"/>
      <c r="B1391" s="883"/>
      <c r="C1391" s="884">
        <v>44936</v>
      </c>
      <c r="D1391" s="1069" t="s">
        <v>2757</v>
      </c>
      <c r="E1391" s="1068"/>
      <c r="F1391" s="886">
        <v>251</v>
      </c>
      <c r="G1391" s="1100" t="s">
        <v>993</v>
      </c>
      <c r="H1391" s="111" t="s">
        <v>3434</v>
      </c>
      <c r="I1391" s="741"/>
      <c r="J1391" s="522">
        <v>30000</v>
      </c>
      <c r="K1391" s="901"/>
      <c r="L1391" s="905">
        <f t="shared" si="64"/>
        <v>9683229</v>
      </c>
    </row>
    <row r="1392" spans="1:12" ht="18" customHeight="1" x14ac:dyDescent="0.15">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15">
      <c r="A1393" s="880"/>
      <c r="B1393" s="883"/>
      <c r="C1393" s="884">
        <v>44936</v>
      </c>
      <c r="D1393" s="1069" t="s">
        <v>2705</v>
      </c>
      <c r="E1393" s="1068"/>
      <c r="F1393" s="886">
        <v>241</v>
      </c>
      <c r="G1393" s="1100" t="s">
        <v>4</v>
      </c>
      <c r="H1393" s="111" t="s">
        <v>3435</v>
      </c>
      <c r="I1393" s="741"/>
      <c r="J1393" s="522">
        <v>150000</v>
      </c>
      <c r="K1393" s="901"/>
      <c r="L1393" s="905">
        <f t="shared" si="64"/>
        <v>9532789</v>
      </c>
    </row>
    <row r="1394" spans="1:12" ht="18" customHeight="1" x14ac:dyDescent="0.15">
      <c r="A1394" s="880">
        <v>23</v>
      </c>
      <c r="B1394" s="883"/>
      <c r="C1394" s="884">
        <v>44958</v>
      </c>
      <c r="D1394" s="1067" t="s">
        <v>2592</v>
      </c>
      <c r="E1394" s="1068"/>
      <c r="F1394" s="886">
        <v>111</v>
      </c>
      <c r="G1394" s="1100" t="s">
        <v>446</v>
      </c>
      <c r="H1394" s="111" t="s">
        <v>3421</v>
      </c>
      <c r="I1394" s="741"/>
      <c r="J1394" s="522"/>
      <c r="K1394" s="901">
        <v>76800</v>
      </c>
      <c r="L1394" s="905">
        <f t="shared" si="64"/>
        <v>9609589</v>
      </c>
    </row>
    <row r="1395" spans="1:12" ht="18" customHeight="1" x14ac:dyDescent="0.15">
      <c r="A1395" s="880"/>
      <c r="B1395" s="883"/>
      <c r="C1395" s="884">
        <v>44958</v>
      </c>
      <c r="D1395" s="1166" t="s">
        <v>2594</v>
      </c>
      <c r="E1395" s="1167"/>
      <c r="F1395" s="886">
        <v>141</v>
      </c>
      <c r="G1395" s="1100" t="s">
        <v>446</v>
      </c>
      <c r="H1395" s="111" t="s">
        <v>3421</v>
      </c>
      <c r="I1395" s="741"/>
      <c r="J1395" s="522"/>
      <c r="K1395" s="901">
        <v>30000</v>
      </c>
      <c r="L1395" s="905">
        <f t="shared" si="64"/>
        <v>9639589</v>
      </c>
    </row>
    <row r="1396" spans="1:12" ht="18" customHeight="1" x14ac:dyDescent="0.15">
      <c r="A1396" s="880">
        <v>31</v>
      </c>
      <c r="B1396" s="883"/>
      <c r="C1396" s="884">
        <v>44963</v>
      </c>
      <c r="D1396" s="1119" t="s">
        <v>2592</v>
      </c>
      <c r="E1396" s="1168"/>
      <c r="F1396" s="886">
        <v>111</v>
      </c>
      <c r="G1396" s="1100" t="s">
        <v>142</v>
      </c>
      <c r="H1396" s="111" t="s">
        <v>3380</v>
      </c>
      <c r="I1396" s="741"/>
      <c r="J1396" s="522"/>
      <c r="K1396" s="901">
        <v>11200</v>
      </c>
      <c r="L1396" s="905">
        <f t="shared" si="64"/>
        <v>9650789</v>
      </c>
    </row>
    <row r="1397" spans="1:12" ht="18" customHeight="1" x14ac:dyDescent="0.15">
      <c r="A1397" s="880"/>
      <c r="B1397" s="883"/>
      <c r="C1397" s="884">
        <v>44963</v>
      </c>
      <c r="D1397" s="1119" t="s">
        <v>2594</v>
      </c>
      <c r="E1397" s="1168"/>
      <c r="F1397" s="886">
        <v>141</v>
      </c>
      <c r="G1397" s="1100" t="s">
        <v>142</v>
      </c>
      <c r="H1397" s="111" t="s">
        <v>3380</v>
      </c>
      <c r="I1397" s="741"/>
      <c r="J1397" s="522"/>
      <c r="K1397" s="901">
        <v>30000</v>
      </c>
      <c r="L1397" s="905">
        <f t="shared" si="64"/>
        <v>9680789</v>
      </c>
    </row>
    <row r="1398" spans="1:12" ht="18" customHeight="1" x14ac:dyDescent="0.15">
      <c r="A1398" s="880">
        <v>12</v>
      </c>
      <c r="B1398" s="883"/>
      <c r="C1398" s="884">
        <v>44970</v>
      </c>
      <c r="D1398" s="1119" t="s">
        <v>2592</v>
      </c>
      <c r="E1398" s="1169"/>
      <c r="F1398" s="886">
        <v>111</v>
      </c>
      <c r="G1398" s="1100" t="s">
        <v>2770</v>
      </c>
      <c r="H1398" s="111" t="s">
        <v>3382</v>
      </c>
      <c r="I1398" s="741"/>
      <c r="J1398" s="522"/>
      <c r="K1398" s="901">
        <v>61800</v>
      </c>
      <c r="L1398" s="905">
        <f t="shared" ref="L1398:L1461" si="65">IF(C1398="","",L1397+K1398-J1398)</f>
        <v>9742589</v>
      </c>
    </row>
    <row r="1399" spans="1:12" ht="18" customHeight="1" x14ac:dyDescent="0.15">
      <c r="A1399" s="880"/>
      <c r="B1399" s="883"/>
      <c r="C1399" s="884">
        <v>44970</v>
      </c>
      <c r="D1399" s="1119" t="s">
        <v>2594</v>
      </c>
      <c r="E1399" s="1168"/>
      <c r="F1399" s="886">
        <v>141</v>
      </c>
      <c r="G1399" s="1100" t="s">
        <v>2770</v>
      </c>
      <c r="H1399" s="111" t="s">
        <v>3382</v>
      </c>
      <c r="I1399" s="741"/>
      <c r="J1399" s="522"/>
      <c r="K1399" s="901">
        <v>10000</v>
      </c>
      <c r="L1399" s="905">
        <f t="shared" si="65"/>
        <v>9752589</v>
      </c>
    </row>
    <row r="1400" spans="1:12" ht="18" customHeight="1" x14ac:dyDescent="0.15">
      <c r="A1400" s="880"/>
      <c r="B1400" s="883"/>
      <c r="C1400" s="884">
        <v>44970</v>
      </c>
      <c r="D1400" s="1119" t="s">
        <v>762</v>
      </c>
      <c r="E1400" s="1168"/>
      <c r="F1400" s="886">
        <v>151</v>
      </c>
      <c r="G1400" s="1100" t="s">
        <v>201</v>
      </c>
      <c r="H1400" s="111" t="s">
        <v>3439</v>
      </c>
      <c r="I1400" s="741"/>
      <c r="J1400" s="522"/>
      <c r="K1400" s="901">
        <v>10000</v>
      </c>
      <c r="L1400" s="905">
        <f t="shared" si="65"/>
        <v>9762589</v>
      </c>
    </row>
    <row r="1401" spans="1:12" ht="18" customHeight="1" x14ac:dyDescent="0.15">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15">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15">
      <c r="A1403" s="880"/>
      <c r="B1403" s="883"/>
      <c r="C1403" s="884">
        <v>44981</v>
      </c>
      <c r="D1403" s="1171" t="s">
        <v>2757</v>
      </c>
      <c r="E1403" s="1168"/>
      <c r="F1403" s="886">
        <v>251</v>
      </c>
      <c r="G1403" s="1100" t="s">
        <v>4</v>
      </c>
      <c r="H1403" s="111" t="s">
        <v>3438</v>
      </c>
      <c r="I1403" s="741"/>
      <c r="J1403" s="522">
        <v>10000</v>
      </c>
      <c r="K1403" s="901"/>
      <c r="L1403" s="905">
        <f t="shared" si="65"/>
        <v>9892636</v>
      </c>
    </row>
    <row r="1404" spans="1:12" ht="18" customHeight="1" x14ac:dyDescent="0.15">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15">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15">
      <c r="A1406" s="880">
        <v>38</v>
      </c>
      <c r="B1406" s="883"/>
      <c r="C1406" s="884">
        <v>44986</v>
      </c>
      <c r="D1406" s="1119" t="s">
        <v>2592</v>
      </c>
      <c r="E1406" s="1168"/>
      <c r="F1406" s="886">
        <v>111</v>
      </c>
      <c r="G1406" s="1100" t="s">
        <v>142</v>
      </c>
      <c r="H1406" s="111" t="s">
        <v>3437</v>
      </c>
      <c r="I1406" s="741"/>
      <c r="J1406" s="522"/>
      <c r="K1406" s="901">
        <v>4600</v>
      </c>
      <c r="L1406" s="905">
        <f t="shared" si="65"/>
        <v>10027236</v>
      </c>
    </row>
    <row r="1407" spans="1:12" ht="18" customHeight="1" x14ac:dyDescent="0.15">
      <c r="A1407" s="880"/>
      <c r="B1407" s="883"/>
      <c r="C1407" s="884">
        <v>44986</v>
      </c>
      <c r="D1407" s="1119" t="s">
        <v>2594</v>
      </c>
      <c r="E1407" s="1168"/>
      <c r="F1407" s="886">
        <v>141</v>
      </c>
      <c r="G1407" s="1100" t="s">
        <v>142</v>
      </c>
      <c r="H1407" s="111" t="s">
        <v>3437</v>
      </c>
      <c r="I1407" s="741"/>
      <c r="J1407" s="522"/>
      <c r="K1407" s="901">
        <v>50000</v>
      </c>
      <c r="L1407" s="905">
        <f t="shared" si="65"/>
        <v>10077236</v>
      </c>
    </row>
    <row r="1408" spans="1:12" ht="18" customHeight="1" x14ac:dyDescent="0.15">
      <c r="A1408" s="880">
        <v>21</v>
      </c>
      <c r="B1408" s="883"/>
      <c r="C1408" s="884">
        <v>44986</v>
      </c>
      <c r="D1408" s="1119" t="s">
        <v>2592</v>
      </c>
      <c r="E1408" s="1168"/>
      <c r="F1408" s="886">
        <v>111</v>
      </c>
      <c r="G1408" s="1100" t="s">
        <v>77</v>
      </c>
      <c r="H1408" s="111" t="s">
        <v>3407</v>
      </c>
      <c r="I1408" s="741"/>
      <c r="J1408" s="522"/>
      <c r="K1408" s="901">
        <v>29600</v>
      </c>
      <c r="L1408" s="905">
        <f t="shared" si="65"/>
        <v>10106836</v>
      </c>
    </row>
    <row r="1409" spans="1:12" ht="18" customHeight="1" x14ac:dyDescent="0.15">
      <c r="A1409" s="880">
        <v>73</v>
      </c>
      <c r="B1409" s="883"/>
      <c r="C1409" s="884">
        <v>44993</v>
      </c>
      <c r="D1409" s="1119" t="s">
        <v>2592</v>
      </c>
      <c r="E1409" s="1168"/>
      <c r="F1409" s="886">
        <v>111</v>
      </c>
      <c r="G1409" s="1100" t="s">
        <v>409</v>
      </c>
      <c r="H1409" s="111" t="s">
        <v>3443</v>
      </c>
      <c r="I1409" s="741"/>
      <c r="J1409" s="522"/>
      <c r="K1409" s="901">
        <v>2200</v>
      </c>
      <c r="L1409" s="905">
        <f t="shared" si="65"/>
        <v>10109036</v>
      </c>
    </row>
    <row r="1410" spans="1:12" ht="18" customHeight="1" x14ac:dyDescent="0.15">
      <c r="A1410" s="880"/>
      <c r="B1410" s="883"/>
      <c r="C1410" s="884">
        <v>44995</v>
      </c>
      <c r="D1410" s="1119" t="s">
        <v>2594</v>
      </c>
      <c r="E1410" s="1168"/>
      <c r="F1410" s="886">
        <v>141</v>
      </c>
      <c r="G1410" s="1100" t="s">
        <v>409</v>
      </c>
      <c r="H1410" s="111" t="s">
        <v>3443</v>
      </c>
      <c r="I1410" s="741"/>
      <c r="J1410" s="522"/>
      <c r="K1410" s="901">
        <v>10000</v>
      </c>
      <c r="L1410" s="905">
        <f t="shared" si="65"/>
        <v>10119036</v>
      </c>
    </row>
    <row r="1411" spans="1:12" ht="18" customHeight="1" thickBot="1" x14ac:dyDescent="0.2">
      <c r="A1411" s="1097"/>
      <c r="B1411" s="1096" t="s">
        <v>3868</v>
      </c>
      <c r="C1411" s="1094">
        <v>44995</v>
      </c>
      <c r="D1411" s="1207" t="s">
        <v>2705</v>
      </c>
      <c r="E1411" s="1208"/>
      <c r="F1411" s="1090">
        <v>241</v>
      </c>
      <c r="G1411" s="1089" t="s">
        <v>4</v>
      </c>
      <c r="H1411" s="1088" t="s">
        <v>3543</v>
      </c>
      <c r="I1411" s="1087"/>
      <c r="J1411" s="1086">
        <v>130000</v>
      </c>
      <c r="K1411" s="1085"/>
      <c r="L1411" s="1084">
        <f t="shared" si="65"/>
        <v>9989036</v>
      </c>
    </row>
    <row r="1412" spans="1:12" ht="18" customHeight="1" x14ac:dyDescent="0.15">
      <c r="A1412" s="896"/>
      <c r="B1412" s="1060" t="s">
        <v>3524</v>
      </c>
      <c r="C1412" s="885">
        <v>45033</v>
      </c>
      <c r="D1412" s="45" t="s">
        <v>2625</v>
      </c>
      <c r="E1412" s="1169"/>
      <c r="F1412" s="887">
        <v>231</v>
      </c>
      <c r="G1412" s="1209"/>
      <c r="H1412" s="471" t="s">
        <v>3165</v>
      </c>
      <c r="I1412" s="750"/>
      <c r="J1412" s="644">
        <v>440</v>
      </c>
      <c r="K1412" s="965"/>
      <c r="L1412" s="906">
        <f t="shared" si="65"/>
        <v>9988596</v>
      </c>
    </row>
    <row r="1413" spans="1:12" ht="18" customHeight="1" x14ac:dyDescent="0.15">
      <c r="A1413" s="880">
        <v>13</v>
      </c>
      <c r="B1413" s="883"/>
      <c r="C1413" s="884">
        <v>45044</v>
      </c>
      <c r="D1413" s="1119" t="s">
        <v>2592</v>
      </c>
      <c r="E1413" s="1168"/>
      <c r="F1413" s="886">
        <v>111</v>
      </c>
      <c r="G1413" s="1100" t="s">
        <v>77</v>
      </c>
      <c r="H1413" s="111" t="s">
        <v>3525</v>
      </c>
      <c r="I1413" s="741"/>
      <c r="J1413" s="522"/>
      <c r="K1413" s="901">
        <v>54800</v>
      </c>
      <c r="L1413" s="905">
        <f t="shared" si="65"/>
        <v>10043396</v>
      </c>
    </row>
    <row r="1414" spans="1:12" ht="18" customHeight="1" x14ac:dyDescent="0.15">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15">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15">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15">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15">
      <c r="A1418" s="880"/>
      <c r="B1418" s="883"/>
      <c r="C1418" s="884">
        <v>45056</v>
      </c>
      <c r="D1418" s="1171" t="s">
        <v>2622</v>
      </c>
      <c r="E1418" s="1168"/>
      <c r="F1418" s="886">
        <v>211</v>
      </c>
      <c r="G1418" s="1100" t="s">
        <v>89</v>
      </c>
      <c r="H1418" s="111" t="s">
        <v>3527</v>
      </c>
      <c r="I1418" s="741"/>
      <c r="J1418" s="522">
        <v>432863</v>
      </c>
      <c r="K1418" s="901"/>
      <c r="L1418" s="905">
        <f t="shared" si="65"/>
        <v>9695533</v>
      </c>
    </row>
    <row r="1419" spans="1:12" ht="18" customHeight="1" x14ac:dyDescent="0.15">
      <c r="A1419" s="880"/>
      <c r="B1419" s="883"/>
      <c r="C1419" s="884">
        <v>45056</v>
      </c>
      <c r="D1419" s="1171" t="s">
        <v>2622</v>
      </c>
      <c r="E1419" s="1168"/>
      <c r="F1419" s="886">
        <v>211</v>
      </c>
      <c r="G1419" s="1100" t="s">
        <v>89</v>
      </c>
      <c r="H1419" s="111" t="s">
        <v>3526</v>
      </c>
      <c r="I1419" s="741"/>
      <c r="J1419" s="522">
        <v>313983</v>
      </c>
      <c r="K1419" s="901"/>
      <c r="L1419" s="905">
        <f t="shared" si="65"/>
        <v>9381550</v>
      </c>
    </row>
    <row r="1420" spans="1:12" ht="18" customHeight="1" x14ac:dyDescent="0.15">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15">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15">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15">
      <c r="A1423" s="880"/>
      <c r="B1423" s="883"/>
      <c r="C1423" s="884">
        <v>45071</v>
      </c>
      <c r="D1423" s="1119" t="s">
        <v>2561</v>
      </c>
      <c r="E1423" s="1168"/>
      <c r="F1423" s="886">
        <v>131</v>
      </c>
      <c r="G1423" s="1100" t="s">
        <v>3528</v>
      </c>
      <c r="H1423" s="111"/>
      <c r="I1423" s="741"/>
      <c r="J1423" s="522"/>
      <c r="K1423" s="901">
        <v>20000</v>
      </c>
      <c r="L1423" s="905">
        <f t="shared" si="65"/>
        <v>9461110</v>
      </c>
    </row>
    <row r="1424" spans="1:12" ht="18" customHeight="1" x14ac:dyDescent="0.15">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15">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15">
      <c r="A1426" s="880"/>
      <c r="B1426" s="883"/>
      <c r="C1426" s="884">
        <v>45077</v>
      </c>
      <c r="D1426" s="45" t="s">
        <v>2852</v>
      </c>
      <c r="E1426" s="1168"/>
      <c r="F1426" s="886">
        <v>221</v>
      </c>
      <c r="G1426" s="1100" t="s">
        <v>4</v>
      </c>
      <c r="H1426" s="111" t="s">
        <v>3529</v>
      </c>
      <c r="I1426" s="741"/>
      <c r="J1426" s="522">
        <v>200000</v>
      </c>
      <c r="K1426" s="901"/>
      <c r="L1426" s="905">
        <f t="shared" si="65"/>
        <v>9301110</v>
      </c>
    </row>
    <row r="1427" spans="1:12" ht="18" customHeight="1" x14ac:dyDescent="0.15">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15">
      <c r="A1428" s="880"/>
      <c r="B1428" s="883"/>
      <c r="C1428" s="884">
        <v>45077</v>
      </c>
      <c r="D1428" s="1119" t="s">
        <v>3521</v>
      </c>
      <c r="E1428" s="1168"/>
      <c r="F1428" s="886">
        <v>131</v>
      </c>
      <c r="G1428" s="1100" t="s">
        <v>2728</v>
      </c>
      <c r="H1428" s="111"/>
      <c r="I1428" s="741"/>
      <c r="J1428" s="522"/>
      <c r="K1428" s="901">
        <v>150000</v>
      </c>
      <c r="L1428" s="905">
        <f t="shared" si="65"/>
        <v>9450670</v>
      </c>
    </row>
    <row r="1429" spans="1:12" ht="18" customHeight="1" x14ac:dyDescent="0.15">
      <c r="A1429" s="880">
        <v>32</v>
      </c>
      <c r="B1429" s="883"/>
      <c r="C1429" s="884">
        <v>45079</v>
      </c>
      <c r="D1429" s="1119" t="s">
        <v>2592</v>
      </c>
      <c r="E1429" s="1168"/>
      <c r="F1429" s="886">
        <v>111</v>
      </c>
      <c r="G1429" s="1100" t="s">
        <v>2728</v>
      </c>
      <c r="H1429" s="111" t="s">
        <v>3389</v>
      </c>
      <c r="I1429" s="741"/>
      <c r="J1429" s="522"/>
      <c r="K1429" s="901">
        <v>9600</v>
      </c>
      <c r="L1429" s="905">
        <f t="shared" si="65"/>
        <v>9460270</v>
      </c>
    </row>
    <row r="1430" spans="1:12" ht="18" customHeight="1" x14ac:dyDescent="0.15">
      <c r="A1430" s="880"/>
      <c r="B1430" s="883"/>
      <c r="C1430" s="884">
        <v>45079</v>
      </c>
      <c r="D1430" s="1119" t="s">
        <v>2594</v>
      </c>
      <c r="E1430" s="1168"/>
      <c r="F1430" s="886">
        <v>141</v>
      </c>
      <c r="G1430" s="1100" t="s">
        <v>2728</v>
      </c>
      <c r="H1430" s="111" t="s">
        <v>3389</v>
      </c>
      <c r="I1430" s="741"/>
      <c r="J1430" s="522"/>
      <c r="K1430" s="901">
        <v>50000</v>
      </c>
      <c r="L1430" s="905">
        <f t="shared" si="65"/>
        <v>9510270</v>
      </c>
    </row>
    <row r="1431" spans="1:12" ht="18" customHeight="1" x14ac:dyDescent="0.15">
      <c r="A1431" s="880">
        <v>35</v>
      </c>
      <c r="B1431" s="883"/>
      <c r="C1431" s="884">
        <v>45079</v>
      </c>
      <c r="D1431" s="1170" t="s">
        <v>2592</v>
      </c>
      <c r="E1431" s="1168"/>
      <c r="F1431" s="886">
        <v>111</v>
      </c>
      <c r="G1431" s="1100" t="s">
        <v>2728</v>
      </c>
      <c r="H1431" s="111" t="s">
        <v>3391</v>
      </c>
      <c r="I1431" s="741"/>
      <c r="J1431" s="522"/>
      <c r="K1431" s="901">
        <v>4200</v>
      </c>
      <c r="L1431" s="905">
        <f t="shared" si="65"/>
        <v>9514470</v>
      </c>
    </row>
    <row r="1432" spans="1:12" ht="18" customHeight="1" x14ac:dyDescent="0.15">
      <c r="A1432" s="880"/>
      <c r="B1432" s="883"/>
      <c r="C1432" s="884">
        <v>45079</v>
      </c>
      <c r="D1432" s="1119" t="s">
        <v>2594</v>
      </c>
      <c r="E1432" s="1168"/>
      <c r="F1432" s="886">
        <v>141</v>
      </c>
      <c r="G1432" s="1100" t="s">
        <v>2728</v>
      </c>
      <c r="H1432" s="111" t="s">
        <v>3391</v>
      </c>
      <c r="I1432" s="741"/>
      <c r="J1432" s="522"/>
      <c r="K1432" s="901">
        <v>10000</v>
      </c>
      <c r="L1432" s="905">
        <f t="shared" si="65"/>
        <v>9524470</v>
      </c>
    </row>
    <row r="1433" spans="1:12" ht="18" customHeight="1" x14ac:dyDescent="0.15">
      <c r="A1433" s="880">
        <v>51</v>
      </c>
      <c r="B1433" s="883"/>
      <c r="C1433" s="884">
        <v>45089</v>
      </c>
      <c r="D1433" s="1119" t="s">
        <v>2592</v>
      </c>
      <c r="E1433" s="1168"/>
      <c r="F1433" s="886">
        <v>111</v>
      </c>
      <c r="G1433" s="1100" t="s">
        <v>321</v>
      </c>
      <c r="H1433" s="111" t="s">
        <v>3429</v>
      </c>
      <c r="I1433" s="741"/>
      <c r="J1433" s="522"/>
      <c r="K1433" s="901">
        <v>5600</v>
      </c>
      <c r="L1433" s="905">
        <f t="shared" si="65"/>
        <v>9530070</v>
      </c>
    </row>
    <row r="1434" spans="1:12" ht="18" customHeight="1" x14ac:dyDescent="0.15">
      <c r="A1434" s="880"/>
      <c r="B1434" s="883"/>
      <c r="C1434" s="884">
        <v>45089</v>
      </c>
      <c r="D1434" s="1119" t="s">
        <v>2594</v>
      </c>
      <c r="E1434" s="1168"/>
      <c r="F1434" s="886">
        <v>141</v>
      </c>
      <c r="G1434" s="1100" t="s">
        <v>321</v>
      </c>
      <c r="H1434" s="111" t="s">
        <v>3429</v>
      </c>
      <c r="I1434" s="741"/>
      <c r="J1434" s="522"/>
      <c r="K1434" s="901">
        <v>50000</v>
      </c>
      <c r="L1434" s="905">
        <f t="shared" si="65"/>
        <v>9580070</v>
      </c>
    </row>
    <row r="1435" spans="1:12" ht="18" customHeight="1" x14ac:dyDescent="0.15">
      <c r="A1435" s="880"/>
      <c r="B1435" s="883"/>
      <c r="C1435" s="884">
        <v>45090</v>
      </c>
      <c r="D1435" s="1119" t="s">
        <v>2561</v>
      </c>
      <c r="E1435" s="1168"/>
      <c r="F1435" s="886">
        <v>131</v>
      </c>
      <c r="G1435" s="1100" t="s">
        <v>3342</v>
      </c>
      <c r="H1435" s="111"/>
      <c r="I1435" s="741"/>
      <c r="J1435" s="522"/>
      <c r="K1435" s="901">
        <v>35000</v>
      </c>
      <c r="L1435" s="905">
        <f t="shared" si="65"/>
        <v>9615070</v>
      </c>
    </row>
    <row r="1436" spans="1:12" ht="18" customHeight="1" x14ac:dyDescent="0.15">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15">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15">
      <c r="A1438" s="880"/>
      <c r="B1438" s="883"/>
      <c r="C1438" s="884">
        <v>45097</v>
      </c>
      <c r="D1438" s="1119" t="s">
        <v>3536</v>
      </c>
      <c r="E1438" s="1168"/>
      <c r="F1438" s="886">
        <v>264</v>
      </c>
      <c r="G1438" s="1100" t="s">
        <v>4</v>
      </c>
      <c r="H1438" s="111" t="s">
        <v>3538</v>
      </c>
      <c r="I1438" s="741"/>
      <c r="J1438" s="522"/>
      <c r="K1438" s="901">
        <v>34451</v>
      </c>
      <c r="L1438" s="905">
        <f t="shared" si="65"/>
        <v>9719521</v>
      </c>
    </row>
    <row r="1439" spans="1:12" ht="18" customHeight="1" x14ac:dyDescent="0.15">
      <c r="A1439" s="880">
        <v>11</v>
      </c>
      <c r="B1439" s="883"/>
      <c r="C1439" s="884">
        <v>45103</v>
      </c>
      <c r="D1439" s="1119" t="s">
        <v>2594</v>
      </c>
      <c r="E1439" s="1168"/>
      <c r="F1439" s="886">
        <v>141</v>
      </c>
      <c r="G1439" s="1100" t="s">
        <v>73</v>
      </c>
      <c r="H1439" s="111" t="s">
        <v>3376</v>
      </c>
      <c r="I1439" s="741"/>
      <c r="J1439" s="522"/>
      <c r="K1439" s="901">
        <v>30000</v>
      </c>
      <c r="L1439" s="905">
        <f t="shared" si="65"/>
        <v>9749521</v>
      </c>
    </row>
    <row r="1440" spans="1:12" ht="18" customHeight="1" x14ac:dyDescent="0.15">
      <c r="A1440" s="880">
        <v>14</v>
      </c>
      <c r="B1440" s="883"/>
      <c r="C1440" s="884">
        <v>45103</v>
      </c>
      <c r="D1440" s="1119" t="s">
        <v>2594</v>
      </c>
      <c r="E1440" s="1168"/>
      <c r="F1440" s="886">
        <v>141</v>
      </c>
      <c r="G1440" s="1100" t="s">
        <v>73</v>
      </c>
      <c r="H1440" s="111" t="s">
        <v>3532</v>
      </c>
      <c r="I1440" s="741"/>
      <c r="J1440" s="522"/>
      <c r="K1440" s="901">
        <v>10000</v>
      </c>
      <c r="L1440" s="905">
        <f t="shared" si="65"/>
        <v>9759521</v>
      </c>
    </row>
    <row r="1441" spans="1:12" ht="18" customHeight="1" x14ac:dyDescent="0.15">
      <c r="A1441" s="880">
        <v>13</v>
      </c>
      <c r="B1441" s="883"/>
      <c r="C1441" s="884">
        <v>45103</v>
      </c>
      <c r="D1441" s="1119" t="s">
        <v>2594</v>
      </c>
      <c r="E1441" s="1168"/>
      <c r="F1441" s="886">
        <v>141</v>
      </c>
      <c r="G1441" s="1100" t="s">
        <v>73</v>
      </c>
      <c r="H1441" s="111" t="s">
        <v>3533</v>
      </c>
      <c r="I1441" s="741"/>
      <c r="J1441" s="522"/>
      <c r="K1441" s="901">
        <v>20000</v>
      </c>
      <c r="L1441" s="905">
        <f t="shared" si="65"/>
        <v>9779521</v>
      </c>
    </row>
    <row r="1442" spans="1:12" ht="18" customHeight="1" x14ac:dyDescent="0.15">
      <c r="A1442" s="880">
        <v>16</v>
      </c>
      <c r="B1442" s="883"/>
      <c r="C1442" s="884">
        <v>45103</v>
      </c>
      <c r="D1442" s="1119" t="s">
        <v>2594</v>
      </c>
      <c r="E1442" s="1168"/>
      <c r="F1442" s="886">
        <v>141</v>
      </c>
      <c r="G1442" s="1100" t="s">
        <v>73</v>
      </c>
      <c r="H1442" s="111" t="s">
        <v>3534</v>
      </c>
      <c r="I1442" s="741"/>
      <c r="J1442" s="522"/>
      <c r="K1442" s="901">
        <v>10000</v>
      </c>
      <c r="L1442" s="905">
        <f t="shared" si="65"/>
        <v>9789521</v>
      </c>
    </row>
    <row r="1443" spans="1:12" ht="18" customHeight="1" x14ac:dyDescent="0.15">
      <c r="A1443" s="880">
        <v>17</v>
      </c>
      <c r="B1443" s="883"/>
      <c r="C1443" s="884">
        <v>45103</v>
      </c>
      <c r="D1443" s="1119" t="s">
        <v>2594</v>
      </c>
      <c r="E1443" s="1168"/>
      <c r="F1443" s="886">
        <v>141</v>
      </c>
      <c r="G1443" s="1100" t="s">
        <v>73</v>
      </c>
      <c r="H1443" s="111" t="s">
        <v>3535</v>
      </c>
      <c r="I1443" s="741"/>
      <c r="J1443" s="522"/>
      <c r="K1443" s="901">
        <v>10000</v>
      </c>
      <c r="L1443" s="905">
        <f t="shared" si="65"/>
        <v>9799521</v>
      </c>
    </row>
    <row r="1444" spans="1:12" ht="18" customHeight="1" x14ac:dyDescent="0.15">
      <c r="A1444" s="880"/>
      <c r="B1444" s="883"/>
      <c r="C1444" s="884">
        <v>45106</v>
      </c>
      <c r="D1444" s="1119" t="s">
        <v>3310</v>
      </c>
      <c r="E1444" s="1168"/>
      <c r="F1444" s="886">
        <v>151</v>
      </c>
      <c r="G1444" s="1100" t="s">
        <v>325</v>
      </c>
      <c r="H1444" s="111" t="s">
        <v>3305</v>
      </c>
      <c r="I1444" s="741"/>
      <c r="J1444" s="522"/>
      <c r="K1444" s="901">
        <v>10000</v>
      </c>
      <c r="L1444" s="905">
        <f t="shared" si="65"/>
        <v>9809521</v>
      </c>
    </row>
    <row r="1445" spans="1:12" ht="18" customHeight="1" x14ac:dyDescent="0.15">
      <c r="A1445" s="880">
        <v>19</v>
      </c>
      <c r="B1445" s="883"/>
      <c r="C1445" s="884">
        <v>45106</v>
      </c>
      <c r="D1445" s="1119" t="s">
        <v>2594</v>
      </c>
      <c r="E1445" s="1168"/>
      <c r="F1445" s="886">
        <v>141</v>
      </c>
      <c r="G1445" s="1100" t="s">
        <v>3540</v>
      </c>
      <c r="H1445" s="111" t="s">
        <v>3539</v>
      </c>
      <c r="I1445" s="741"/>
      <c r="J1445" s="522"/>
      <c r="K1445" s="901">
        <v>30000</v>
      </c>
      <c r="L1445" s="905">
        <f t="shared" si="65"/>
        <v>9839521</v>
      </c>
    </row>
    <row r="1446" spans="1:12" ht="18" customHeight="1" x14ac:dyDescent="0.15">
      <c r="A1446" s="880">
        <v>19</v>
      </c>
      <c r="B1446" s="883"/>
      <c r="C1446" s="884">
        <v>45106</v>
      </c>
      <c r="D1446" s="1119" t="s">
        <v>2592</v>
      </c>
      <c r="E1446" s="1168"/>
      <c r="F1446" s="886">
        <v>111</v>
      </c>
      <c r="G1446" s="1100" t="s">
        <v>3540</v>
      </c>
      <c r="H1446" s="111" t="s">
        <v>3541</v>
      </c>
      <c r="I1446" s="741"/>
      <c r="J1446" s="522"/>
      <c r="K1446" s="901">
        <v>63600</v>
      </c>
      <c r="L1446" s="905">
        <f t="shared" si="65"/>
        <v>9903121</v>
      </c>
    </row>
    <row r="1447" spans="1:12" ht="18" customHeight="1" x14ac:dyDescent="0.15">
      <c r="A1447" s="880"/>
      <c r="B1447" s="883"/>
      <c r="C1447" s="884">
        <v>45106</v>
      </c>
      <c r="D1447" s="1171" t="s">
        <v>2705</v>
      </c>
      <c r="E1447" s="1168"/>
      <c r="F1447" s="886">
        <v>241</v>
      </c>
      <c r="G1447" s="1100" t="s">
        <v>4</v>
      </c>
      <c r="H1447" s="111" t="s">
        <v>3542</v>
      </c>
      <c r="I1447" s="741"/>
      <c r="J1447" s="522">
        <v>220000</v>
      </c>
      <c r="K1447" s="901"/>
      <c r="L1447" s="905">
        <f t="shared" si="65"/>
        <v>9683121</v>
      </c>
    </row>
    <row r="1448" spans="1:12" ht="18" customHeight="1" x14ac:dyDescent="0.15">
      <c r="A1448" s="880"/>
      <c r="B1448" s="883"/>
      <c r="C1448" s="884">
        <v>45110</v>
      </c>
      <c r="D1448" s="1171" t="s">
        <v>2757</v>
      </c>
      <c r="E1448" s="1168"/>
      <c r="F1448" s="886">
        <v>251</v>
      </c>
      <c r="G1448" s="1100" t="s">
        <v>325</v>
      </c>
      <c r="H1448" s="111" t="s">
        <v>3545</v>
      </c>
      <c r="I1448" s="741"/>
      <c r="J1448" s="522">
        <v>10000</v>
      </c>
      <c r="K1448" s="901"/>
      <c r="L1448" s="905">
        <f t="shared" si="65"/>
        <v>9673121</v>
      </c>
    </row>
    <row r="1449" spans="1:12" ht="18" customHeight="1" x14ac:dyDescent="0.15">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15">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15">
      <c r="A1451" s="880"/>
      <c r="B1451" s="883"/>
      <c r="C1451" s="884">
        <v>45117</v>
      </c>
      <c r="D1451" s="1119" t="s">
        <v>3521</v>
      </c>
      <c r="E1451" s="1168"/>
      <c r="F1451" s="886">
        <v>131</v>
      </c>
      <c r="G1451" s="1100" t="s">
        <v>3546</v>
      </c>
      <c r="H1451" s="111"/>
      <c r="I1451" s="741"/>
      <c r="J1451" s="522"/>
      <c r="K1451" s="901">
        <v>90000</v>
      </c>
      <c r="L1451" s="905">
        <f t="shared" si="65"/>
        <v>9853011</v>
      </c>
    </row>
    <row r="1452" spans="1:12" ht="18" customHeight="1" x14ac:dyDescent="0.15">
      <c r="A1452" s="880">
        <v>34</v>
      </c>
      <c r="B1452" s="883"/>
      <c r="C1452" s="884">
        <v>45120</v>
      </c>
      <c r="D1452" s="1119" t="s">
        <v>2592</v>
      </c>
      <c r="E1452" s="1168"/>
      <c r="F1452" s="886">
        <v>111</v>
      </c>
      <c r="G1452" s="1100" t="s">
        <v>142</v>
      </c>
      <c r="H1452" s="111" t="s">
        <v>3404</v>
      </c>
      <c r="I1452" s="741"/>
      <c r="J1452" s="522"/>
      <c r="K1452" s="901">
        <v>2800</v>
      </c>
      <c r="L1452" s="905">
        <f t="shared" si="65"/>
        <v>9855811</v>
      </c>
    </row>
    <row r="1453" spans="1:12" ht="18" customHeight="1" x14ac:dyDescent="0.15">
      <c r="A1453" s="880"/>
      <c r="B1453" s="883"/>
      <c r="C1453" s="884">
        <v>45120</v>
      </c>
      <c r="D1453" s="1119" t="s">
        <v>2594</v>
      </c>
      <c r="E1453" s="1168"/>
      <c r="F1453" s="886">
        <v>141</v>
      </c>
      <c r="G1453" s="1100" t="s">
        <v>142</v>
      </c>
      <c r="H1453" s="111" t="s">
        <v>3404</v>
      </c>
      <c r="I1453" s="741"/>
      <c r="J1453" s="522"/>
      <c r="K1453" s="901">
        <v>50000</v>
      </c>
      <c r="L1453" s="905">
        <f t="shared" si="65"/>
        <v>9905811</v>
      </c>
    </row>
    <row r="1454" spans="1:12" ht="18" customHeight="1" x14ac:dyDescent="0.15">
      <c r="A1454" s="880">
        <v>33</v>
      </c>
      <c r="B1454" s="883"/>
      <c r="C1454" s="884">
        <v>45120</v>
      </c>
      <c r="D1454" s="1119" t="s">
        <v>2592</v>
      </c>
      <c r="E1454" s="1168"/>
      <c r="F1454" s="886">
        <v>111</v>
      </c>
      <c r="G1454" s="1100" t="s">
        <v>409</v>
      </c>
      <c r="H1454" s="111" t="s">
        <v>3349</v>
      </c>
      <c r="I1454" s="741"/>
      <c r="J1454" s="522"/>
      <c r="K1454" s="901">
        <v>3200</v>
      </c>
      <c r="L1454" s="905">
        <f t="shared" si="65"/>
        <v>9909011</v>
      </c>
    </row>
    <row r="1455" spans="1:12" ht="18" customHeight="1" x14ac:dyDescent="0.15">
      <c r="A1455" s="880"/>
      <c r="B1455" s="883"/>
      <c r="C1455" s="884">
        <v>45120</v>
      </c>
      <c r="D1455" s="1119" t="s">
        <v>2594</v>
      </c>
      <c r="E1455" s="1168"/>
      <c r="F1455" s="886">
        <v>141</v>
      </c>
      <c r="G1455" s="1100" t="s">
        <v>409</v>
      </c>
      <c r="H1455" s="111" t="s">
        <v>3349</v>
      </c>
      <c r="I1455" s="741"/>
      <c r="J1455" s="522"/>
      <c r="K1455" s="901">
        <v>50000</v>
      </c>
      <c r="L1455" s="905">
        <f t="shared" si="65"/>
        <v>9959011</v>
      </c>
    </row>
    <row r="1456" spans="1:12" ht="18" customHeight="1" x14ac:dyDescent="0.15">
      <c r="A1456" s="880">
        <v>16</v>
      </c>
      <c r="B1456" s="883"/>
      <c r="C1456" s="884">
        <v>45129</v>
      </c>
      <c r="D1456" s="1119" t="s">
        <v>2592</v>
      </c>
      <c r="E1456" s="1168"/>
      <c r="F1456" s="886">
        <v>111</v>
      </c>
      <c r="G1456" s="1100" t="s">
        <v>77</v>
      </c>
      <c r="H1456" s="111" t="s">
        <v>3395</v>
      </c>
      <c r="I1456" s="741"/>
      <c r="J1456" s="522"/>
      <c r="K1456" s="901">
        <v>23200</v>
      </c>
      <c r="L1456" s="905">
        <f t="shared" si="65"/>
        <v>9982211</v>
      </c>
    </row>
    <row r="1457" spans="1:12" ht="18" customHeight="1" x14ac:dyDescent="0.15">
      <c r="A1457" s="880">
        <v>17</v>
      </c>
      <c r="B1457" s="883"/>
      <c r="C1457" s="884">
        <v>45133</v>
      </c>
      <c r="D1457" s="1119" t="s">
        <v>2592</v>
      </c>
      <c r="E1457" s="1168"/>
      <c r="F1457" s="886">
        <v>111</v>
      </c>
      <c r="G1457" s="1100" t="s">
        <v>77</v>
      </c>
      <c r="H1457" s="111" t="s">
        <v>3397</v>
      </c>
      <c r="I1457" s="741"/>
      <c r="J1457" s="522"/>
      <c r="K1457" s="901">
        <v>10800</v>
      </c>
      <c r="L1457" s="905">
        <f t="shared" si="65"/>
        <v>9993011</v>
      </c>
    </row>
    <row r="1458" spans="1:12" ht="18" customHeight="1" x14ac:dyDescent="0.15">
      <c r="A1458" s="880"/>
      <c r="B1458" s="883"/>
      <c r="C1458" s="884">
        <v>45140</v>
      </c>
      <c r="D1458" s="1171" t="s">
        <v>2705</v>
      </c>
      <c r="E1458" s="1168"/>
      <c r="F1458" s="886">
        <v>241</v>
      </c>
      <c r="G1458" s="1100" t="s">
        <v>4</v>
      </c>
      <c r="H1458" s="111" t="s">
        <v>3543</v>
      </c>
      <c r="I1458" s="741"/>
      <c r="J1458" s="522">
        <v>130000</v>
      </c>
      <c r="K1458" s="901"/>
      <c r="L1458" s="905">
        <f t="shared" si="65"/>
        <v>9863011</v>
      </c>
    </row>
    <row r="1459" spans="1:12" ht="18" customHeight="1" x14ac:dyDescent="0.15">
      <c r="A1459" s="880"/>
      <c r="B1459" s="883"/>
      <c r="C1459" s="884">
        <v>45159</v>
      </c>
      <c r="D1459" s="1119" t="s">
        <v>3548</v>
      </c>
      <c r="E1459" s="1168"/>
      <c r="F1459" s="886">
        <v>161</v>
      </c>
      <c r="G1459" s="1100"/>
      <c r="H1459" s="111" t="s">
        <v>3112</v>
      </c>
      <c r="I1459" s="741"/>
      <c r="J1459" s="522"/>
      <c r="K1459" s="901">
        <v>49</v>
      </c>
      <c r="L1459" s="905">
        <f t="shared" si="65"/>
        <v>9863060</v>
      </c>
    </row>
    <row r="1460" spans="1:12" ht="18" customHeight="1" x14ac:dyDescent="0.15">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15">
      <c r="A1461" s="880"/>
      <c r="B1461" s="883"/>
      <c r="C1461" s="884">
        <v>45189</v>
      </c>
      <c r="D1461" s="1171" t="s">
        <v>2852</v>
      </c>
      <c r="E1461" s="1168"/>
      <c r="F1461" s="886">
        <v>221</v>
      </c>
      <c r="G1461" s="1100" t="s">
        <v>4</v>
      </c>
      <c r="H1461" s="111" t="s">
        <v>3549</v>
      </c>
      <c r="I1461" s="741"/>
      <c r="J1461" s="522">
        <v>200000</v>
      </c>
      <c r="K1461" s="901"/>
      <c r="L1461" s="905">
        <f t="shared" si="65"/>
        <v>9803060</v>
      </c>
    </row>
    <row r="1462" spans="1:12" ht="18" customHeight="1" x14ac:dyDescent="0.15">
      <c r="A1462" s="880"/>
      <c r="B1462" s="883"/>
      <c r="C1462" s="884">
        <v>45189</v>
      </c>
      <c r="D1462" s="1171" t="s">
        <v>2852</v>
      </c>
      <c r="E1462" s="1168"/>
      <c r="F1462" s="886">
        <v>221</v>
      </c>
      <c r="G1462" s="1100" t="s">
        <v>4</v>
      </c>
      <c r="H1462" s="111" t="s">
        <v>3550</v>
      </c>
      <c r="I1462" s="741"/>
      <c r="J1462" s="522">
        <v>50000</v>
      </c>
      <c r="K1462" s="901"/>
      <c r="L1462" s="905">
        <f t="shared" ref="L1462:L1525" si="66">IF(C1462="","",L1461+K1462-J1462)</f>
        <v>9753060</v>
      </c>
    </row>
    <row r="1463" spans="1:12" ht="18" customHeight="1" x14ac:dyDescent="0.15">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15">
      <c r="A1464" s="880">
        <v>36</v>
      </c>
      <c r="B1464" s="883"/>
      <c r="C1464" s="884">
        <v>45198</v>
      </c>
      <c r="D1464" s="1119" t="s">
        <v>2592</v>
      </c>
      <c r="E1464" s="1168"/>
      <c r="F1464" s="886">
        <v>111</v>
      </c>
      <c r="G1464" s="1100" t="s">
        <v>142</v>
      </c>
      <c r="H1464" s="111" t="s">
        <v>3354</v>
      </c>
      <c r="I1464" s="741"/>
      <c r="J1464" s="522"/>
      <c r="K1464" s="901">
        <v>2400</v>
      </c>
      <c r="L1464" s="905">
        <f t="shared" si="66"/>
        <v>9755020</v>
      </c>
    </row>
    <row r="1465" spans="1:12" ht="18" customHeight="1" x14ac:dyDescent="0.15">
      <c r="A1465" s="880"/>
      <c r="B1465" s="883"/>
      <c r="C1465" s="884">
        <v>45198</v>
      </c>
      <c r="D1465" s="1119" t="s">
        <v>2594</v>
      </c>
      <c r="E1465" s="1168"/>
      <c r="F1465" s="886">
        <v>141</v>
      </c>
      <c r="G1465" s="1100" t="s">
        <v>142</v>
      </c>
      <c r="H1465" s="111" t="s">
        <v>3354</v>
      </c>
      <c r="I1465" s="741"/>
      <c r="J1465" s="522"/>
      <c r="K1465" s="901">
        <v>50000</v>
      </c>
      <c r="L1465" s="905">
        <f t="shared" si="66"/>
        <v>9805020</v>
      </c>
    </row>
    <row r="1466" spans="1:12" ht="18" customHeight="1" x14ac:dyDescent="0.15">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15">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15">
      <c r="A1468" s="880"/>
      <c r="B1468" s="883"/>
      <c r="C1468" s="884">
        <v>45224</v>
      </c>
      <c r="D1468" s="1171" t="s">
        <v>2622</v>
      </c>
      <c r="E1468" s="1168"/>
      <c r="F1468" s="886">
        <v>211</v>
      </c>
      <c r="G1468" s="1100" t="s">
        <v>2568</v>
      </c>
      <c r="H1468" s="111" t="s">
        <v>3551</v>
      </c>
      <c r="I1468" s="741"/>
      <c r="J1468" s="522">
        <v>20500</v>
      </c>
      <c r="K1468" s="901"/>
      <c r="L1468" s="905">
        <f t="shared" si="66"/>
        <v>9819520</v>
      </c>
    </row>
    <row r="1469" spans="1:12" ht="18" customHeight="1" x14ac:dyDescent="0.15">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15">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15">
      <c r="A1471" s="880">
        <v>38</v>
      </c>
      <c r="B1471" s="883"/>
      <c r="C1471" s="884">
        <v>45229</v>
      </c>
      <c r="D1471" s="1119" t="s">
        <v>2592</v>
      </c>
      <c r="E1471" s="1168"/>
      <c r="F1471" s="886">
        <v>111</v>
      </c>
      <c r="G1471" s="1100" t="s">
        <v>142</v>
      </c>
      <c r="H1471" s="111" t="s">
        <v>3437</v>
      </c>
      <c r="I1471" s="741"/>
      <c r="J1471" s="522"/>
      <c r="K1471" s="901">
        <v>4800</v>
      </c>
      <c r="L1471" s="905">
        <f t="shared" si="66"/>
        <v>9864210</v>
      </c>
    </row>
    <row r="1472" spans="1:12" ht="18" customHeight="1" x14ac:dyDescent="0.15">
      <c r="A1472" s="880"/>
      <c r="B1472" s="883"/>
      <c r="C1472" s="884">
        <v>45229</v>
      </c>
      <c r="D1472" s="1119" t="s">
        <v>2594</v>
      </c>
      <c r="E1472" s="1168"/>
      <c r="F1472" s="886">
        <v>141</v>
      </c>
      <c r="G1472" s="1100" t="s">
        <v>142</v>
      </c>
      <c r="H1472" s="111" t="s">
        <v>3437</v>
      </c>
      <c r="I1472" s="741"/>
      <c r="J1472" s="522"/>
      <c r="K1472" s="901">
        <v>50000</v>
      </c>
      <c r="L1472" s="905">
        <f t="shared" si="66"/>
        <v>9914210</v>
      </c>
    </row>
    <row r="1473" spans="1:12" ht="18" customHeight="1" x14ac:dyDescent="0.15">
      <c r="A1473" s="880">
        <v>37</v>
      </c>
      <c r="B1473" s="883"/>
      <c r="C1473" s="884">
        <v>45232</v>
      </c>
      <c r="D1473" s="1119" t="s">
        <v>2592</v>
      </c>
      <c r="E1473" s="1168"/>
      <c r="F1473" s="886">
        <v>111</v>
      </c>
      <c r="G1473" s="1100" t="s">
        <v>142</v>
      </c>
      <c r="H1473" s="111" t="s">
        <v>3309</v>
      </c>
      <c r="I1473" s="741"/>
      <c r="J1473" s="522"/>
      <c r="K1473" s="901">
        <v>7600</v>
      </c>
      <c r="L1473" s="905">
        <f t="shared" si="66"/>
        <v>9921810</v>
      </c>
    </row>
    <row r="1474" spans="1:12" ht="18" customHeight="1" x14ac:dyDescent="0.15">
      <c r="A1474" s="880"/>
      <c r="B1474" s="883"/>
      <c r="C1474" s="884">
        <v>45232</v>
      </c>
      <c r="D1474" s="1119" t="s">
        <v>2594</v>
      </c>
      <c r="E1474" s="1168"/>
      <c r="F1474" s="886">
        <v>141</v>
      </c>
      <c r="G1474" s="1100" t="s">
        <v>142</v>
      </c>
      <c r="H1474" s="111" t="s">
        <v>3309</v>
      </c>
      <c r="I1474" s="741"/>
      <c r="J1474" s="522"/>
      <c r="K1474" s="901">
        <v>10000</v>
      </c>
      <c r="L1474" s="905">
        <f t="shared" si="66"/>
        <v>9931810</v>
      </c>
    </row>
    <row r="1475" spans="1:12" ht="18" customHeight="1" x14ac:dyDescent="0.15">
      <c r="A1475" s="880">
        <v>23</v>
      </c>
      <c r="B1475" s="883"/>
      <c r="C1475" s="884">
        <v>45244</v>
      </c>
      <c r="D1475" s="1119" t="s">
        <v>2592</v>
      </c>
      <c r="E1475" s="1168"/>
      <c r="F1475" s="886">
        <v>111</v>
      </c>
      <c r="G1475" s="1100" t="s">
        <v>446</v>
      </c>
      <c r="H1475" s="111" t="s">
        <v>3421</v>
      </c>
      <c r="I1475" s="741"/>
      <c r="J1475" s="522"/>
      <c r="K1475" s="901">
        <v>76800</v>
      </c>
      <c r="L1475" s="905">
        <f t="shared" si="66"/>
        <v>10008610</v>
      </c>
    </row>
    <row r="1476" spans="1:12" ht="18" customHeight="1" x14ac:dyDescent="0.15">
      <c r="A1476" s="880"/>
      <c r="B1476" s="883"/>
      <c r="C1476" s="884">
        <v>45244</v>
      </c>
      <c r="D1476" s="1119" t="s">
        <v>2594</v>
      </c>
      <c r="E1476" s="1168"/>
      <c r="F1476" s="886">
        <v>141</v>
      </c>
      <c r="G1476" s="1100" t="s">
        <v>446</v>
      </c>
      <c r="H1476" s="111" t="s">
        <v>3421</v>
      </c>
      <c r="I1476" s="741"/>
      <c r="J1476" s="522"/>
      <c r="K1476" s="901">
        <v>30000</v>
      </c>
      <c r="L1476" s="905">
        <f t="shared" si="66"/>
        <v>10038610</v>
      </c>
    </row>
    <row r="1477" spans="1:12" ht="18" customHeight="1" x14ac:dyDescent="0.15">
      <c r="A1477" s="880">
        <v>25</v>
      </c>
      <c r="B1477" s="883"/>
      <c r="C1477" s="884">
        <v>45250</v>
      </c>
      <c r="D1477" s="1119" t="s">
        <v>2592</v>
      </c>
      <c r="E1477" s="1168"/>
      <c r="F1477" s="886">
        <v>111</v>
      </c>
      <c r="G1477" s="1100" t="s">
        <v>2269</v>
      </c>
      <c r="H1477" s="111" t="s">
        <v>3554</v>
      </c>
      <c r="I1477" s="741"/>
      <c r="J1477" s="522"/>
      <c r="K1477" s="901">
        <v>53000</v>
      </c>
      <c r="L1477" s="905">
        <f t="shared" si="66"/>
        <v>10091610</v>
      </c>
    </row>
    <row r="1478" spans="1:12" ht="18" customHeight="1" x14ac:dyDescent="0.15">
      <c r="A1478" s="880">
        <v>22</v>
      </c>
      <c r="B1478" s="883"/>
      <c r="C1478" s="884">
        <v>45251</v>
      </c>
      <c r="D1478" s="1119" t="s">
        <v>2592</v>
      </c>
      <c r="E1478" s="1168"/>
      <c r="F1478" s="886">
        <v>111</v>
      </c>
      <c r="G1478" s="1100" t="s">
        <v>77</v>
      </c>
      <c r="H1478" s="111" t="s">
        <v>3684</v>
      </c>
      <c r="I1478" s="741"/>
      <c r="J1478" s="522"/>
      <c r="K1478" s="901">
        <v>55000</v>
      </c>
      <c r="L1478" s="905">
        <f t="shared" si="66"/>
        <v>10146610</v>
      </c>
    </row>
    <row r="1479" spans="1:12" ht="18" customHeight="1" x14ac:dyDescent="0.15">
      <c r="A1479" s="880">
        <v>73</v>
      </c>
      <c r="B1479" s="883"/>
      <c r="C1479" s="884">
        <v>45254</v>
      </c>
      <c r="D1479" s="1119" t="s">
        <v>2592</v>
      </c>
      <c r="E1479" s="1168"/>
      <c r="F1479" s="886">
        <v>111</v>
      </c>
      <c r="G1479" s="1100" t="s">
        <v>409</v>
      </c>
      <c r="H1479" s="111" t="s">
        <v>3443</v>
      </c>
      <c r="I1479" s="741"/>
      <c r="J1479" s="522"/>
      <c r="K1479" s="901">
        <v>2400</v>
      </c>
      <c r="L1479" s="905">
        <f t="shared" si="66"/>
        <v>10149010</v>
      </c>
    </row>
    <row r="1480" spans="1:12" ht="18" customHeight="1" x14ac:dyDescent="0.15">
      <c r="A1480" s="880"/>
      <c r="B1480" s="883"/>
      <c r="C1480" s="884">
        <v>45254</v>
      </c>
      <c r="D1480" s="1119" t="s">
        <v>2594</v>
      </c>
      <c r="E1480" s="1168"/>
      <c r="F1480" s="886">
        <v>141</v>
      </c>
      <c r="G1480" s="1100" t="s">
        <v>409</v>
      </c>
      <c r="H1480" s="111" t="s">
        <v>3443</v>
      </c>
      <c r="I1480" s="741"/>
      <c r="J1480" s="522"/>
      <c r="K1480" s="901">
        <v>10000</v>
      </c>
      <c r="L1480" s="905">
        <f t="shared" si="66"/>
        <v>10159010</v>
      </c>
    </row>
    <row r="1481" spans="1:12" ht="18" customHeight="1" x14ac:dyDescent="0.15">
      <c r="A1481" s="880">
        <v>72</v>
      </c>
      <c r="B1481" s="883"/>
      <c r="C1481" s="884">
        <v>45258</v>
      </c>
      <c r="D1481" s="1119" t="s">
        <v>2594</v>
      </c>
      <c r="E1481" s="1168"/>
      <c r="F1481" s="886">
        <v>141</v>
      </c>
      <c r="G1481" s="1100" t="s">
        <v>142</v>
      </c>
      <c r="H1481" s="111" t="s">
        <v>3358</v>
      </c>
      <c r="I1481" s="741"/>
      <c r="J1481" s="522"/>
      <c r="K1481" s="901">
        <v>30000</v>
      </c>
      <c r="L1481" s="905">
        <f t="shared" si="66"/>
        <v>10189010</v>
      </c>
    </row>
    <row r="1482" spans="1:12" ht="18" customHeight="1" x14ac:dyDescent="0.15">
      <c r="A1482" s="880"/>
      <c r="B1482" s="883"/>
      <c r="C1482" s="884">
        <v>45258</v>
      </c>
      <c r="D1482" s="1119" t="s">
        <v>2609</v>
      </c>
      <c r="E1482" s="1168"/>
      <c r="F1482" s="886">
        <v>111</v>
      </c>
      <c r="G1482" s="1100" t="s">
        <v>32</v>
      </c>
      <c r="H1482" s="111" t="s">
        <v>3555</v>
      </c>
      <c r="I1482" s="741"/>
      <c r="J1482" s="522"/>
      <c r="K1482" s="901">
        <v>9600</v>
      </c>
      <c r="L1482" s="905">
        <f t="shared" si="66"/>
        <v>10198610</v>
      </c>
    </row>
    <row r="1483" spans="1:12" ht="18" customHeight="1" x14ac:dyDescent="0.15">
      <c r="A1483" s="880">
        <v>40</v>
      </c>
      <c r="B1483" s="883"/>
      <c r="C1483" s="884">
        <v>45265</v>
      </c>
      <c r="D1483" s="1119" t="s">
        <v>2592</v>
      </c>
      <c r="E1483" s="1168"/>
      <c r="F1483" s="886">
        <v>111</v>
      </c>
      <c r="G1483" s="1100" t="s">
        <v>2728</v>
      </c>
      <c r="H1483" s="111" t="s">
        <v>3304</v>
      </c>
      <c r="I1483" s="741"/>
      <c r="J1483" s="522"/>
      <c r="K1483" s="901">
        <v>2800</v>
      </c>
      <c r="L1483" s="905">
        <f t="shared" si="66"/>
        <v>10201410</v>
      </c>
    </row>
    <row r="1484" spans="1:12" ht="18" customHeight="1" x14ac:dyDescent="0.15">
      <c r="A1484" s="880"/>
      <c r="B1484" s="883"/>
      <c r="C1484" s="884">
        <v>45265</v>
      </c>
      <c r="D1484" s="1119" t="s">
        <v>2594</v>
      </c>
      <c r="E1484" s="1168"/>
      <c r="F1484" s="886">
        <v>141</v>
      </c>
      <c r="G1484" s="1100" t="s">
        <v>89</v>
      </c>
      <c r="H1484" s="111" t="s">
        <v>3304</v>
      </c>
      <c r="I1484" s="741"/>
      <c r="J1484" s="522"/>
      <c r="K1484" s="901">
        <v>10000</v>
      </c>
      <c r="L1484" s="905">
        <f t="shared" si="66"/>
        <v>10211410</v>
      </c>
    </row>
    <row r="1485" spans="1:12" ht="18" customHeight="1" x14ac:dyDescent="0.15">
      <c r="A1485" s="880"/>
      <c r="B1485" s="883"/>
      <c r="C1485" s="884">
        <v>45265</v>
      </c>
      <c r="D1485" s="1119" t="s">
        <v>762</v>
      </c>
      <c r="E1485" s="1168"/>
      <c r="F1485" s="886">
        <v>151</v>
      </c>
      <c r="G1485" s="1100" t="s">
        <v>89</v>
      </c>
      <c r="H1485" s="111" t="s">
        <v>3305</v>
      </c>
      <c r="I1485" s="741"/>
      <c r="J1485" s="522"/>
      <c r="K1485" s="901">
        <v>10000</v>
      </c>
      <c r="L1485" s="905">
        <f t="shared" si="66"/>
        <v>10221410</v>
      </c>
    </row>
    <row r="1486" spans="1:12" ht="18" customHeight="1" x14ac:dyDescent="0.15">
      <c r="A1486" s="880">
        <v>52</v>
      </c>
      <c r="B1486" s="883"/>
      <c r="C1486" s="884">
        <v>45266</v>
      </c>
      <c r="D1486" s="1119" t="s">
        <v>2592</v>
      </c>
      <c r="E1486" s="1168"/>
      <c r="F1486" s="886">
        <v>111</v>
      </c>
      <c r="G1486" s="1100" t="s">
        <v>321</v>
      </c>
      <c r="H1486" s="111" t="s">
        <v>3362</v>
      </c>
      <c r="I1486" s="741"/>
      <c r="J1486" s="522"/>
      <c r="K1486" s="901">
        <v>5800</v>
      </c>
      <c r="L1486" s="905">
        <f t="shared" si="66"/>
        <v>10227210</v>
      </c>
    </row>
    <row r="1487" spans="1:12" ht="18" customHeight="1" x14ac:dyDescent="0.15">
      <c r="A1487" s="880"/>
      <c r="B1487" s="883"/>
      <c r="C1487" s="884">
        <v>45266</v>
      </c>
      <c r="D1487" s="1119" t="s">
        <v>2594</v>
      </c>
      <c r="E1487" s="1168"/>
      <c r="F1487" s="886">
        <v>141</v>
      </c>
      <c r="G1487" s="1100" t="s">
        <v>321</v>
      </c>
      <c r="H1487" s="111" t="s">
        <v>3362</v>
      </c>
      <c r="I1487" s="741"/>
      <c r="J1487" s="522"/>
      <c r="K1487" s="901">
        <v>10000</v>
      </c>
      <c r="L1487" s="905">
        <f t="shared" si="66"/>
        <v>10237210</v>
      </c>
    </row>
    <row r="1488" spans="1:12" ht="18" customHeight="1" x14ac:dyDescent="0.15">
      <c r="A1488" s="880"/>
      <c r="B1488" s="883"/>
      <c r="C1488" s="884">
        <v>45274</v>
      </c>
      <c r="D1488" s="1171" t="s">
        <v>3642</v>
      </c>
      <c r="E1488" s="1168"/>
      <c r="F1488" s="886">
        <v>251</v>
      </c>
      <c r="G1488" s="1100" t="s">
        <v>89</v>
      </c>
      <c r="H1488" s="111" t="s">
        <v>3545</v>
      </c>
      <c r="I1488" s="741"/>
      <c r="J1488" s="522">
        <v>10000</v>
      </c>
      <c r="K1488" s="901"/>
      <c r="L1488" s="905">
        <f t="shared" si="66"/>
        <v>10227210</v>
      </c>
    </row>
    <row r="1489" spans="1:12" ht="18" customHeight="1" x14ac:dyDescent="0.15">
      <c r="A1489" s="880"/>
      <c r="B1489" s="883"/>
      <c r="C1489" s="884">
        <v>45274</v>
      </c>
      <c r="D1489" s="1171" t="s">
        <v>2705</v>
      </c>
      <c r="E1489" s="1168"/>
      <c r="F1489" s="886">
        <v>241</v>
      </c>
      <c r="G1489" s="1100" t="s">
        <v>4</v>
      </c>
      <c r="H1489" s="111" t="s">
        <v>3542</v>
      </c>
      <c r="I1489" s="741"/>
      <c r="J1489" s="522">
        <v>150000</v>
      </c>
      <c r="K1489" s="901"/>
      <c r="L1489" s="905">
        <f t="shared" si="66"/>
        <v>10077210</v>
      </c>
    </row>
    <row r="1490" spans="1:12" ht="18" customHeight="1" x14ac:dyDescent="0.15">
      <c r="A1490" s="880">
        <v>20</v>
      </c>
      <c r="B1490" s="883"/>
      <c r="C1490" s="884">
        <v>45278</v>
      </c>
      <c r="D1490" s="1119" t="s">
        <v>2592</v>
      </c>
      <c r="E1490" s="1168"/>
      <c r="F1490" s="886">
        <v>111</v>
      </c>
      <c r="G1490" s="1100" t="s">
        <v>77</v>
      </c>
      <c r="H1490" s="111" t="s">
        <v>3557</v>
      </c>
      <c r="I1490" s="741"/>
      <c r="J1490" s="522"/>
      <c r="K1490" s="901">
        <v>90600</v>
      </c>
      <c r="L1490" s="905">
        <f t="shared" si="66"/>
        <v>10167810</v>
      </c>
    </row>
    <row r="1491" spans="1:12" ht="18" customHeight="1" x14ac:dyDescent="0.15">
      <c r="A1491" s="880">
        <v>71</v>
      </c>
      <c r="B1491" s="883"/>
      <c r="C1491" s="884">
        <v>45302</v>
      </c>
      <c r="D1491" s="1119" t="s">
        <v>3559</v>
      </c>
      <c r="E1491" s="1168"/>
      <c r="F1491" s="886">
        <v>141</v>
      </c>
      <c r="G1491" s="1100" t="s">
        <v>142</v>
      </c>
      <c r="H1491" s="111" t="s">
        <v>3560</v>
      </c>
      <c r="I1491" s="741"/>
      <c r="J1491" s="522"/>
      <c r="K1491" s="901">
        <v>10000</v>
      </c>
      <c r="L1491" s="905">
        <f t="shared" si="66"/>
        <v>10177810</v>
      </c>
    </row>
    <row r="1492" spans="1:12" ht="18" customHeight="1" x14ac:dyDescent="0.15">
      <c r="A1492" s="880"/>
      <c r="B1492" s="883"/>
      <c r="C1492" s="884">
        <v>45308</v>
      </c>
      <c r="D1492" s="1171" t="s">
        <v>2622</v>
      </c>
      <c r="E1492" s="1168"/>
      <c r="F1492" s="886">
        <v>211</v>
      </c>
      <c r="G1492" s="1100" t="s">
        <v>3561</v>
      </c>
      <c r="H1492" s="111" t="s">
        <v>3562</v>
      </c>
      <c r="I1492" s="741"/>
      <c r="J1492" s="522">
        <v>200000</v>
      </c>
      <c r="K1492" s="901"/>
      <c r="L1492" s="905">
        <f t="shared" si="66"/>
        <v>9977810</v>
      </c>
    </row>
    <row r="1493" spans="1:12" ht="18" customHeight="1" x14ac:dyDescent="0.15">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15">
      <c r="A1494" s="880">
        <v>25</v>
      </c>
      <c r="B1494" s="883"/>
      <c r="C1494" s="884">
        <v>45309</v>
      </c>
      <c r="D1494" s="1119" t="s">
        <v>3563</v>
      </c>
      <c r="E1494" s="1168"/>
      <c r="F1494" s="886">
        <v>141</v>
      </c>
      <c r="G1494" s="1100" t="s">
        <v>2269</v>
      </c>
      <c r="H1494" s="111" t="s">
        <v>3554</v>
      </c>
      <c r="I1494" s="741"/>
      <c r="J1494" s="522"/>
      <c r="K1494" s="901">
        <v>30000</v>
      </c>
      <c r="L1494" s="905">
        <f t="shared" si="66"/>
        <v>10007370</v>
      </c>
    </row>
    <row r="1495" spans="1:12" ht="18" customHeight="1" x14ac:dyDescent="0.15">
      <c r="A1495" s="880">
        <v>21</v>
      </c>
      <c r="B1495" s="883"/>
      <c r="C1495" s="884">
        <v>45309</v>
      </c>
      <c r="D1495" s="1119" t="s">
        <v>3563</v>
      </c>
      <c r="E1495" s="1168"/>
      <c r="F1495" s="886">
        <v>141</v>
      </c>
      <c r="G1495" s="1100" t="s">
        <v>3564</v>
      </c>
      <c r="H1495" s="111" t="s">
        <v>3565</v>
      </c>
      <c r="I1495" s="741"/>
      <c r="J1495" s="522"/>
      <c r="K1495" s="901">
        <v>10000</v>
      </c>
      <c r="L1495" s="905">
        <f t="shared" si="66"/>
        <v>10017370</v>
      </c>
    </row>
    <row r="1496" spans="1:12" ht="18" customHeight="1" x14ac:dyDescent="0.15">
      <c r="A1496" s="880">
        <v>20</v>
      </c>
      <c r="B1496" s="883"/>
      <c r="C1496" s="884">
        <v>45309</v>
      </c>
      <c r="D1496" s="1119" t="s">
        <v>3563</v>
      </c>
      <c r="E1496" s="1168"/>
      <c r="F1496" s="886">
        <v>141</v>
      </c>
      <c r="G1496" s="1100" t="s">
        <v>3564</v>
      </c>
      <c r="H1496" s="111" t="s">
        <v>3566</v>
      </c>
      <c r="I1496" s="741"/>
      <c r="J1496" s="522"/>
      <c r="K1496" s="901">
        <v>30000</v>
      </c>
      <c r="L1496" s="905">
        <f t="shared" si="66"/>
        <v>10047370</v>
      </c>
    </row>
    <row r="1497" spans="1:12" ht="18" customHeight="1" x14ac:dyDescent="0.15">
      <c r="A1497" s="880">
        <v>22</v>
      </c>
      <c r="B1497" s="883"/>
      <c r="C1497" s="884">
        <v>45309</v>
      </c>
      <c r="D1497" s="1119" t="s">
        <v>3563</v>
      </c>
      <c r="E1497" s="1168"/>
      <c r="F1497" s="886">
        <v>141</v>
      </c>
      <c r="G1497" s="1100" t="s">
        <v>3564</v>
      </c>
      <c r="H1497" s="111" t="s">
        <v>3684</v>
      </c>
      <c r="I1497" s="741"/>
      <c r="J1497" s="522"/>
      <c r="K1497" s="901">
        <v>30000</v>
      </c>
      <c r="L1497" s="905">
        <f t="shared" si="66"/>
        <v>10077370</v>
      </c>
    </row>
    <row r="1498" spans="1:12" ht="18" customHeight="1" x14ac:dyDescent="0.15">
      <c r="A1498" s="880">
        <v>24</v>
      </c>
      <c r="B1498" s="883"/>
      <c r="C1498" s="884">
        <v>45309</v>
      </c>
      <c r="D1498" s="1119" t="s">
        <v>3563</v>
      </c>
      <c r="E1498" s="1168"/>
      <c r="F1498" s="886">
        <v>141</v>
      </c>
      <c r="G1498" s="1100" t="s">
        <v>3564</v>
      </c>
      <c r="H1498" s="111" t="s">
        <v>3567</v>
      </c>
      <c r="I1498" s="741"/>
      <c r="J1498" s="522"/>
      <c r="K1498" s="901">
        <v>50000</v>
      </c>
      <c r="L1498" s="905">
        <f t="shared" si="66"/>
        <v>10127370</v>
      </c>
    </row>
    <row r="1499" spans="1:12" ht="18" customHeight="1" x14ac:dyDescent="0.15">
      <c r="A1499" s="880">
        <v>21</v>
      </c>
      <c r="B1499" s="883"/>
      <c r="C1499" s="884">
        <v>45315</v>
      </c>
      <c r="D1499" s="1119" t="s">
        <v>3568</v>
      </c>
      <c r="E1499" s="1168"/>
      <c r="F1499" s="886">
        <v>111</v>
      </c>
      <c r="G1499" s="1100" t="s">
        <v>77</v>
      </c>
      <c r="H1499" s="111" t="s">
        <v>3407</v>
      </c>
      <c r="I1499" s="741"/>
      <c r="J1499" s="522"/>
      <c r="K1499" s="901">
        <v>47200</v>
      </c>
      <c r="L1499" s="905">
        <f t="shared" si="66"/>
        <v>10174570</v>
      </c>
    </row>
    <row r="1500" spans="1:12" ht="18" customHeight="1" x14ac:dyDescent="0.15">
      <c r="A1500" s="880">
        <v>24</v>
      </c>
      <c r="B1500" s="883"/>
      <c r="C1500" s="884">
        <v>45315</v>
      </c>
      <c r="D1500" s="1119" t="s">
        <v>3568</v>
      </c>
      <c r="E1500" s="1168"/>
      <c r="F1500" s="886">
        <v>111</v>
      </c>
      <c r="G1500" s="1100" t="s">
        <v>3569</v>
      </c>
      <c r="H1500" s="111" t="s">
        <v>3570</v>
      </c>
      <c r="I1500" s="741"/>
      <c r="J1500" s="522"/>
      <c r="K1500" s="901">
        <v>45400</v>
      </c>
      <c r="L1500" s="905">
        <f t="shared" si="66"/>
        <v>10219970</v>
      </c>
    </row>
    <row r="1501" spans="1:12" ht="18" customHeight="1" x14ac:dyDescent="0.15">
      <c r="A1501" s="880">
        <v>31</v>
      </c>
      <c r="B1501" s="883"/>
      <c r="C1501" s="884">
        <v>45327</v>
      </c>
      <c r="D1501" s="1119" t="s">
        <v>2592</v>
      </c>
      <c r="E1501" s="1168"/>
      <c r="F1501" s="886">
        <v>111</v>
      </c>
      <c r="G1501" s="1100" t="s">
        <v>142</v>
      </c>
      <c r="H1501" s="111" t="s">
        <v>3630</v>
      </c>
      <c r="I1501" s="741"/>
      <c r="J1501" s="522"/>
      <c r="K1501" s="901">
        <v>11200</v>
      </c>
      <c r="L1501" s="905">
        <f t="shared" si="66"/>
        <v>10231170</v>
      </c>
    </row>
    <row r="1502" spans="1:12" ht="18" customHeight="1" x14ac:dyDescent="0.15">
      <c r="A1502" s="880"/>
      <c r="B1502" s="883"/>
      <c r="C1502" s="884">
        <v>45327</v>
      </c>
      <c r="D1502" s="1119" t="s">
        <v>2594</v>
      </c>
      <c r="E1502" s="1168"/>
      <c r="F1502" s="886">
        <v>141</v>
      </c>
      <c r="G1502" s="1100" t="s">
        <v>142</v>
      </c>
      <c r="H1502" s="111" t="s">
        <v>3630</v>
      </c>
      <c r="I1502" s="741"/>
      <c r="J1502" s="522"/>
      <c r="K1502" s="901">
        <v>30000</v>
      </c>
      <c r="L1502" s="905">
        <f t="shared" si="66"/>
        <v>10261170</v>
      </c>
    </row>
    <row r="1503" spans="1:12" ht="18" customHeight="1" x14ac:dyDescent="0.15">
      <c r="A1503" s="880">
        <v>12</v>
      </c>
      <c r="B1503" s="883"/>
      <c r="C1503" s="884">
        <v>45338</v>
      </c>
      <c r="D1503" s="1119" t="s">
        <v>2592</v>
      </c>
      <c r="E1503" s="1168"/>
      <c r="F1503" s="886">
        <v>111</v>
      </c>
      <c r="G1503" s="1100" t="s">
        <v>2770</v>
      </c>
      <c r="H1503" s="111" t="s">
        <v>3382</v>
      </c>
      <c r="I1503" s="741"/>
      <c r="J1503" s="522"/>
      <c r="K1503" s="901">
        <v>65400</v>
      </c>
      <c r="L1503" s="905">
        <f t="shared" si="66"/>
        <v>10326570</v>
      </c>
    </row>
    <row r="1504" spans="1:12" ht="18" customHeight="1" x14ac:dyDescent="0.15">
      <c r="A1504" s="880"/>
      <c r="B1504" s="883"/>
      <c r="C1504" s="884">
        <v>45338</v>
      </c>
      <c r="D1504" s="1119" t="s">
        <v>2594</v>
      </c>
      <c r="E1504" s="1168"/>
      <c r="F1504" s="886">
        <v>141</v>
      </c>
      <c r="G1504" s="1100" t="s">
        <v>2770</v>
      </c>
      <c r="H1504" s="111" t="s">
        <v>3382</v>
      </c>
      <c r="I1504" s="741"/>
      <c r="J1504" s="522"/>
      <c r="K1504" s="901">
        <v>10000</v>
      </c>
      <c r="L1504" s="905">
        <f t="shared" si="66"/>
        <v>10336570</v>
      </c>
    </row>
    <row r="1505" spans="1:12" ht="18" customHeight="1" x14ac:dyDescent="0.15">
      <c r="A1505" s="880"/>
      <c r="B1505" s="883"/>
      <c r="C1505" s="884">
        <v>45338</v>
      </c>
      <c r="D1505" s="1119" t="s">
        <v>762</v>
      </c>
      <c r="E1505" s="1168"/>
      <c r="F1505" s="886">
        <v>151</v>
      </c>
      <c r="G1505" s="1100" t="s">
        <v>935</v>
      </c>
      <c r="H1505" s="111" t="s">
        <v>3305</v>
      </c>
      <c r="I1505" s="741"/>
      <c r="J1505" s="522"/>
      <c r="K1505" s="901">
        <v>10000</v>
      </c>
      <c r="L1505" s="905">
        <f t="shared" si="66"/>
        <v>10346570</v>
      </c>
    </row>
    <row r="1506" spans="1:12" ht="18" customHeight="1" x14ac:dyDescent="0.15">
      <c r="A1506" s="880">
        <v>39</v>
      </c>
      <c r="B1506" s="883"/>
      <c r="C1506" s="884">
        <v>45338</v>
      </c>
      <c r="D1506" s="1119" t="s">
        <v>2592</v>
      </c>
      <c r="E1506" s="1168"/>
      <c r="F1506" s="886">
        <v>111</v>
      </c>
      <c r="G1506" s="1100" t="s">
        <v>32</v>
      </c>
      <c r="H1506" s="111" t="s">
        <v>3631</v>
      </c>
      <c r="I1506" s="741"/>
      <c r="J1506" s="522"/>
      <c r="K1506" s="901">
        <v>4000</v>
      </c>
      <c r="L1506" s="905">
        <f t="shared" si="66"/>
        <v>10350570</v>
      </c>
    </row>
    <row r="1507" spans="1:12" ht="18" customHeight="1" x14ac:dyDescent="0.15">
      <c r="A1507" s="880"/>
      <c r="B1507" s="883"/>
      <c r="C1507" s="884">
        <v>45338</v>
      </c>
      <c r="D1507" s="1119" t="s">
        <v>2594</v>
      </c>
      <c r="E1507" s="1168"/>
      <c r="F1507" s="886">
        <v>141</v>
      </c>
      <c r="G1507" s="1100" t="s">
        <v>32</v>
      </c>
      <c r="H1507" s="111" t="s">
        <v>3631</v>
      </c>
      <c r="I1507" s="741"/>
      <c r="J1507" s="522"/>
      <c r="K1507" s="901">
        <v>50000</v>
      </c>
      <c r="L1507" s="905">
        <f t="shared" si="66"/>
        <v>10400570</v>
      </c>
    </row>
    <row r="1508" spans="1:12" ht="18" customHeight="1" x14ac:dyDescent="0.15">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15">
      <c r="A1509" s="880"/>
      <c r="B1509" s="883"/>
      <c r="C1509" s="884">
        <v>45342</v>
      </c>
      <c r="D1509" s="1171" t="s">
        <v>2757</v>
      </c>
      <c r="E1509" s="1168"/>
      <c r="F1509" s="886">
        <v>251</v>
      </c>
      <c r="G1509" s="1100" t="s">
        <v>3632</v>
      </c>
      <c r="H1509" s="111" t="s">
        <v>3545</v>
      </c>
      <c r="I1509" s="741"/>
      <c r="J1509" s="522">
        <v>10000</v>
      </c>
      <c r="K1509" s="901"/>
      <c r="L1509" s="905">
        <f t="shared" si="66"/>
        <v>10390620</v>
      </c>
    </row>
    <row r="1510" spans="1:12" ht="18" customHeight="1" x14ac:dyDescent="0.15">
      <c r="A1510" s="880"/>
      <c r="B1510" s="883"/>
      <c r="C1510" s="884">
        <v>45343</v>
      </c>
      <c r="D1510" s="1119" t="s">
        <v>3521</v>
      </c>
      <c r="E1510" s="1168"/>
      <c r="F1510" s="886">
        <v>131</v>
      </c>
      <c r="G1510" s="1100" t="s">
        <v>2252</v>
      </c>
      <c r="H1510" s="111"/>
      <c r="I1510" s="741"/>
      <c r="J1510" s="522"/>
      <c r="K1510" s="901">
        <v>10000</v>
      </c>
      <c r="L1510" s="905">
        <f t="shared" si="66"/>
        <v>10400620</v>
      </c>
    </row>
    <row r="1511" spans="1:12" ht="18" customHeight="1" x14ac:dyDescent="0.15">
      <c r="A1511" s="880"/>
      <c r="B1511" s="883"/>
      <c r="C1511" s="884">
        <v>45343</v>
      </c>
      <c r="D1511" s="1119" t="s">
        <v>3521</v>
      </c>
      <c r="E1511" s="1168"/>
      <c r="F1511" s="886">
        <v>131</v>
      </c>
      <c r="G1511" s="1100" t="s">
        <v>2252</v>
      </c>
      <c r="H1511" s="111" t="s">
        <v>3633</v>
      </c>
      <c r="I1511" s="741"/>
      <c r="J1511" s="522"/>
      <c r="K1511" s="901">
        <v>5000</v>
      </c>
      <c r="L1511" s="905">
        <f t="shared" si="66"/>
        <v>10405620</v>
      </c>
    </row>
    <row r="1512" spans="1:12" ht="18" customHeight="1" x14ac:dyDescent="0.15">
      <c r="A1512" s="880"/>
      <c r="B1512" s="883"/>
      <c r="C1512" s="884">
        <v>45348</v>
      </c>
      <c r="D1512" s="1119" t="s">
        <v>3310</v>
      </c>
      <c r="E1512" s="1168"/>
      <c r="F1512" s="886">
        <v>151</v>
      </c>
      <c r="G1512" s="1100" t="s">
        <v>2252</v>
      </c>
      <c r="H1512" s="111" t="s">
        <v>3343</v>
      </c>
      <c r="I1512" s="741"/>
      <c r="J1512" s="522"/>
      <c r="K1512" s="901">
        <v>5000</v>
      </c>
      <c r="L1512" s="905">
        <f t="shared" si="66"/>
        <v>10410620</v>
      </c>
    </row>
    <row r="1513" spans="1:12" ht="18" customHeight="1" x14ac:dyDescent="0.15">
      <c r="A1513" s="880"/>
      <c r="B1513" s="883"/>
      <c r="C1513" s="884">
        <v>45348</v>
      </c>
      <c r="D1513" s="1171" t="s">
        <v>2705</v>
      </c>
      <c r="E1513" s="1168"/>
      <c r="F1513" s="886">
        <v>241</v>
      </c>
      <c r="G1513" s="1100" t="s">
        <v>4</v>
      </c>
      <c r="H1513" s="111" t="s">
        <v>3542</v>
      </c>
      <c r="I1513" s="741"/>
      <c r="J1513" s="522">
        <v>300000</v>
      </c>
      <c r="K1513" s="901"/>
      <c r="L1513" s="905">
        <f t="shared" si="66"/>
        <v>10110620</v>
      </c>
    </row>
    <row r="1514" spans="1:12" ht="18" customHeight="1" x14ac:dyDescent="0.15">
      <c r="A1514" s="880"/>
      <c r="B1514" s="883"/>
      <c r="C1514" s="884">
        <v>45376</v>
      </c>
      <c r="D1514" s="1171" t="s">
        <v>2622</v>
      </c>
      <c r="E1514" s="1168"/>
      <c r="F1514" s="886">
        <v>211</v>
      </c>
      <c r="G1514" s="1100" t="s">
        <v>89</v>
      </c>
      <c r="H1514" s="111" t="s">
        <v>3527</v>
      </c>
      <c r="I1514" s="741"/>
      <c r="J1514" s="522">
        <v>421684</v>
      </c>
      <c r="K1514" s="901"/>
      <c r="L1514" s="905">
        <f t="shared" si="66"/>
        <v>9688936</v>
      </c>
    </row>
    <row r="1515" spans="1:12" ht="18" customHeight="1" thickBot="1" x14ac:dyDescent="0.2">
      <c r="A1515" s="1097"/>
      <c r="B1515" s="1262" t="s">
        <v>3869</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15">
      <c r="A1516" s="896">
        <v>11</v>
      </c>
      <c r="B1516" s="1263" t="s">
        <v>3641</v>
      </c>
      <c r="C1516" s="885">
        <v>45383</v>
      </c>
      <c r="D1516" s="37" t="s">
        <v>2592</v>
      </c>
      <c r="E1516" s="1169"/>
      <c r="F1516" s="887">
        <v>112</v>
      </c>
      <c r="G1516" s="1209" t="s">
        <v>77</v>
      </c>
      <c r="H1516" s="471" t="s">
        <v>3643</v>
      </c>
      <c r="I1516" s="750" t="s">
        <v>2538</v>
      </c>
      <c r="J1516" s="644"/>
      <c r="K1516" s="965">
        <v>50800</v>
      </c>
      <c r="L1516" s="906">
        <f t="shared" si="66"/>
        <v>9739296</v>
      </c>
    </row>
    <row r="1517" spans="1:12" ht="18" customHeight="1" x14ac:dyDescent="0.15">
      <c r="A1517" s="880">
        <v>14</v>
      </c>
      <c r="B1517" s="883"/>
      <c r="C1517" s="884">
        <v>45383</v>
      </c>
      <c r="D1517" s="1119" t="s">
        <v>2592</v>
      </c>
      <c r="E1517" s="1168"/>
      <c r="F1517" s="886">
        <v>112</v>
      </c>
      <c r="G1517" s="1100" t="s">
        <v>73</v>
      </c>
      <c r="H1517" s="111" t="s">
        <v>3644</v>
      </c>
      <c r="I1517" s="741" t="s">
        <v>2538</v>
      </c>
      <c r="J1517" s="522"/>
      <c r="K1517" s="901">
        <v>27800</v>
      </c>
      <c r="L1517" s="905">
        <f t="shared" si="66"/>
        <v>9767096</v>
      </c>
    </row>
    <row r="1518" spans="1:12" ht="18" customHeight="1" x14ac:dyDescent="0.15">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15">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15">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15">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15">
      <c r="A1522" s="880"/>
      <c r="B1522" s="883"/>
      <c r="C1522" s="884">
        <v>45393</v>
      </c>
      <c r="D1522" s="1119" t="s">
        <v>2561</v>
      </c>
      <c r="E1522" s="1168"/>
      <c r="F1522" s="886">
        <v>131</v>
      </c>
      <c r="G1522" s="1100" t="s">
        <v>26</v>
      </c>
      <c r="H1522" s="111" t="s">
        <v>3662</v>
      </c>
      <c r="I1522" s="741"/>
      <c r="J1522" s="522"/>
      <c r="K1522" s="901">
        <v>2500</v>
      </c>
      <c r="L1522" s="905">
        <f t="shared" si="66"/>
        <v>9802096</v>
      </c>
    </row>
    <row r="1523" spans="1:12" ht="18" customHeight="1" x14ac:dyDescent="0.15">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15">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15">
      <c r="A1525" s="880">
        <v>13</v>
      </c>
      <c r="B1525" s="883"/>
      <c r="C1525" s="884">
        <v>45397</v>
      </c>
      <c r="D1525" s="1119" t="s">
        <v>2592</v>
      </c>
      <c r="E1525" s="1168"/>
      <c r="F1525" s="886">
        <v>111</v>
      </c>
      <c r="G1525" s="1100" t="s">
        <v>77</v>
      </c>
      <c r="H1525" s="111" t="s">
        <v>3663</v>
      </c>
      <c r="I1525" s="741"/>
      <c r="J1525" s="522"/>
      <c r="K1525" s="901">
        <v>54800</v>
      </c>
      <c r="L1525" s="905">
        <f t="shared" si="66"/>
        <v>9866456</v>
      </c>
    </row>
    <row r="1526" spans="1:12" ht="18" customHeight="1" x14ac:dyDescent="0.15">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15">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15">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15">
      <c r="A1529" s="880"/>
      <c r="B1529" s="883"/>
      <c r="C1529" s="884">
        <v>45413</v>
      </c>
      <c r="D1529" s="1171" t="s">
        <v>2777</v>
      </c>
      <c r="E1529" s="1168"/>
      <c r="F1529" s="886">
        <v>222</v>
      </c>
      <c r="G1529" s="1100" t="s">
        <v>4</v>
      </c>
      <c r="H1529" s="111" t="s">
        <v>3665</v>
      </c>
      <c r="I1529" s="741" t="s">
        <v>2542</v>
      </c>
      <c r="J1529" s="522">
        <v>100000</v>
      </c>
      <c r="K1529" s="901"/>
      <c r="L1529" s="905">
        <f t="shared" si="67"/>
        <v>9813956</v>
      </c>
    </row>
    <row r="1530" spans="1:12" ht="18" customHeight="1" x14ac:dyDescent="0.15">
      <c r="A1530" s="880"/>
      <c r="B1530" s="883"/>
      <c r="C1530" s="884">
        <v>45413</v>
      </c>
      <c r="D1530" s="1171" t="s">
        <v>2852</v>
      </c>
      <c r="E1530" s="1168"/>
      <c r="F1530" s="886">
        <v>221</v>
      </c>
      <c r="G1530" s="1100" t="s">
        <v>4</v>
      </c>
      <c r="H1530" s="111" t="s">
        <v>3666</v>
      </c>
      <c r="I1530" s="741"/>
      <c r="J1530" s="522">
        <v>200000</v>
      </c>
      <c r="K1530" s="901"/>
      <c r="L1530" s="905">
        <f t="shared" si="67"/>
        <v>9613956</v>
      </c>
    </row>
    <row r="1531" spans="1:12" ht="18" customHeight="1" x14ac:dyDescent="0.15">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15">
      <c r="A1532" s="880"/>
      <c r="B1532" s="883"/>
      <c r="C1532" s="884">
        <v>45413</v>
      </c>
      <c r="D1532" s="1171" t="s">
        <v>2852</v>
      </c>
      <c r="E1532" s="1168"/>
      <c r="F1532" s="886">
        <v>221</v>
      </c>
      <c r="G1532" s="1100" t="s">
        <v>4</v>
      </c>
      <c r="H1532" s="111" t="s">
        <v>3667</v>
      </c>
      <c r="I1532" s="741"/>
      <c r="J1532" s="522">
        <v>80000</v>
      </c>
      <c r="K1532" s="901"/>
      <c r="L1532" s="905">
        <f t="shared" si="67"/>
        <v>9533736</v>
      </c>
    </row>
    <row r="1533" spans="1:12" ht="18" customHeight="1" x14ac:dyDescent="0.15">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15">
      <c r="A1534" s="880"/>
      <c r="B1534" s="883"/>
      <c r="C1534" s="884">
        <v>45413</v>
      </c>
      <c r="D1534" s="1171" t="s">
        <v>2852</v>
      </c>
      <c r="E1534" s="1168"/>
      <c r="F1534" s="886">
        <v>221</v>
      </c>
      <c r="G1534" s="1100" t="s">
        <v>4</v>
      </c>
      <c r="H1534" s="111" t="s">
        <v>3668</v>
      </c>
      <c r="I1534" s="741"/>
      <c r="J1534" s="522">
        <v>50000</v>
      </c>
      <c r="K1534" s="901"/>
      <c r="L1534" s="905">
        <f t="shared" si="67"/>
        <v>9483516</v>
      </c>
    </row>
    <row r="1535" spans="1:12" ht="18" customHeight="1" x14ac:dyDescent="0.15">
      <c r="A1535" s="880"/>
      <c r="B1535" s="883"/>
      <c r="C1535" s="884">
        <v>45413</v>
      </c>
      <c r="D1535" s="1171" t="s">
        <v>2852</v>
      </c>
      <c r="E1535" s="1168"/>
      <c r="F1535" s="886">
        <v>221</v>
      </c>
      <c r="G1535" s="1100" t="s">
        <v>4</v>
      </c>
      <c r="H1535" s="111" t="s">
        <v>3669</v>
      </c>
      <c r="I1535" s="741"/>
      <c r="J1535" s="522">
        <v>50000</v>
      </c>
      <c r="K1535" s="901"/>
      <c r="L1535" s="905">
        <f t="shared" si="67"/>
        <v>9433516</v>
      </c>
    </row>
    <row r="1536" spans="1:12" ht="18" customHeight="1" x14ac:dyDescent="0.15">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15">
      <c r="A1537" s="880"/>
      <c r="B1537" s="883"/>
      <c r="C1537" s="884">
        <v>45429</v>
      </c>
      <c r="D1537" s="1171" t="s">
        <v>2622</v>
      </c>
      <c r="E1537" s="1168"/>
      <c r="F1537" s="886">
        <v>211</v>
      </c>
      <c r="G1537" s="1100" t="s">
        <v>89</v>
      </c>
      <c r="H1537" s="111" t="s">
        <v>3671</v>
      </c>
      <c r="I1537" s="741"/>
      <c r="J1537" s="522">
        <v>489783</v>
      </c>
      <c r="K1537" s="901"/>
      <c r="L1537" s="905">
        <f t="shared" si="67"/>
        <v>8942853</v>
      </c>
    </row>
    <row r="1538" spans="1:12" ht="18" customHeight="1" x14ac:dyDescent="0.15">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15">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15">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15">
      <c r="A1541" s="880"/>
      <c r="B1541" s="883"/>
      <c r="C1541" s="884">
        <v>45443</v>
      </c>
      <c r="D1541" s="1119" t="s">
        <v>2561</v>
      </c>
      <c r="E1541" s="1168"/>
      <c r="F1541" s="886">
        <v>131</v>
      </c>
      <c r="G1541" s="1100" t="s">
        <v>3528</v>
      </c>
      <c r="H1541" s="111"/>
      <c r="I1541" s="741"/>
      <c r="J1541" s="522"/>
      <c r="K1541" s="901">
        <v>10000</v>
      </c>
      <c r="L1541" s="905">
        <f t="shared" ref="L1541:L1604" si="68">IF(C1541="","",L1540+K1541-J1541)</f>
        <v>9047413</v>
      </c>
    </row>
    <row r="1542" spans="1:12" ht="18" customHeight="1" x14ac:dyDescent="0.15">
      <c r="A1542" s="880">
        <v>32</v>
      </c>
      <c r="B1542" s="883"/>
      <c r="C1542" s="884">
        <v>45446</v>
      </c>
      <c r="D1542" s="1119" t="s">
        <v>2592</v>
      </c>
      <c r="E1542" s="1168"/>
      <c r="F1542" s="886">
        <v>111</v>
      </c>
      <c r="G1542" s="1100" t="s">
        <v>409</v>
      </c>
      <c r="H1542" s="111" t="s">
        <v>3672</v>
      </c>
      <c r="I1542" s="741"/>
      <c r="J1542" s="522"/>
      <c r="K1542" s="901">
        <v>8400</v>
      </c>
      <c r="L1542" s="905">
        <f t="shared" si="68"/>
        <v>9055813</v>
      </c>
    </row>
    <row r="1543" spans="1:12" ht="18" customHeight="1" x14ac:dyDescent="0.15">
      <c r="A1543" s="880"/>
      <c r="B1543" s="883"/>
      <c r="C1543" s="884">
        <v>45446</v>
      </c>
      <c r="D1543" s="1119" t="s">
        <v>2594</v>
      </c>
      <c r="E1543" s="1168"/>
      <c r="F1543" s="886">
        <v>141</v>
      </c>
      <c r="G1543" s="1100" t="s">
        <v>409</v>
      </c>
      <c r="H1543" s="111" t="s">
        <v>3672</v>
      </c>
      <c r="I1543" s="741"/>
      <c r="J1543" s="522"/>
      <c r="K1543" s="901">
        <v>50000</v>
      </c>
      <c r="L1543" s="905">
        <f t="shared" si="68"/>
        <v>9105813</v>
      </c>
    </row>
    <row r="1544" spans="1:12" ht="18" customHeight="1" x14ac:dyDescent="0.15">
      <c r="A1544" s="880">
        <v>35</v>
      </c>
      <c r="B1544" s="883"/>
      <c r="C1544" s="884">
        <v>45446</v>
      </c>
      <c r="D1544" s="1119" t="s">
        <v>2592</v>
      </c>
      <c r="E1544" s="1168"/>
      <c r="F1544" s="886">
        <v>111</v>
      </c>
      <c r="G1544" s="1100" t="s">
        <v>409</v>
      </c>
      <c r="H1544" s="111" t="s">
        <v>3673</v>
      </c>
      <c r="I1544" s="741"/>
      <c r="J1544" s="522"/>
      <c r="K1544" s="901">
        <v>3200</v>
      </c>
      <c r="L1544" s="905">
        <f t="shared" si="68"/>
        <v>9109013</v>
      </c>
    </row>
    <row r="1545" spans="1:12" ht="18" customHeight="1" x14ac:dyDescent="0.15">
      <c r="A1545" s="880"/>
      <c r="B1545" s="883"/>
      <c r="C1545" s="884">
        <v>45446</v>
      </c>
      <c r="D1545" s="1119" t="s">
        <v>2594</v>
      </c>
      <c r="E1545" s="1168"/>
      <c r="F1545" s="886">
        <v>141</v>
      </c>
      <c r="G1545" s="1100" t="s">
        <v>409</v>
      </c>
      <c r="H1545" s="111" t="s">
        <v>3673</v>
      </c>
      <c r="I1545" s="741"/>
      <c r="J1545" s="522"/>
      <c r="K1545" s="901">
        <v>10000</v>
      </c>
      <c r="L1545" s="905">
        <f t="shared" si="68"/>
        <v>9119013</v>
      </c>
    </row>
    <row r="1546" spans="1:12" ht="18" customHeight="1" x14ac:dyDescent="0.15">
      <c r="A1546" s="880"/>
      <c r="B1546" s="883"/>
      <c r="C1546" s="884">
        <v>45446</v>
      </c>
      <c r="D1546" s="1119" t="s">
        <v>3310</v>
      </c>
      <c r="E1546" s="1168"/>
      <c r="F1546" s="886">
        <v>151</v>
      </c>
      <c r="G1546" s="1100" t="s">
        <v>89</v>
      </c>
      <c r="H1546" s="111"/>
      <c r="I1546" s="741"/>
      <c r="J1546" s="522"/>
      <c r="K1546" s="901">
        <v>40000</v>
      </c>
      <c r="L1546" s="905">
        <f t="shared" si="68"/>
        <v>9159013</v>
      </c>
    </row>
    <row r="1547" spans="1:12" ht="18" customHeight="1" x14ac:dyDescent="0.15">
      <c r="A1547" s="880">
        <v>33</v>
      </c>
      <c r="B1547" s="883"/>
      <c r="C1547" s="884">
        <v>45447</v>
      </c>
      <c r="D1547" s="1119" t="s">
        <v>2592</v>
      </c>
      <c r="E1547" s="1168"/>
      <c r="F1547" s="886">
        <v>111</v>
      </c>
      <c r="G1547" s="1100" t="s">
        <v>409</v>
      </c>
      <c r="H1547" s="111" t="s">
        <v>3674</v>
      </c>
      <c r="I1547" s="741"/>
      <c r="J1547" s="522"/>
      <c r="K1547" s="901">
        <v>3200</v>
      </c>
      <c r="L1547" s="905">
        <f t="shared" si="68"/>
        <v>9162213</v>
      </c>
    </row>
    <row r="1548" spans="1:12" ht="18" customHeight="1" x14ac:dyDescent="0.15">
      <c r="A1548" s="880"/>
      <c r="B1548" s="883"/>
      <c r="C1548" s="884">
        <v>45447</v>
      </c>
      <c r="D1548" s="1119" t="s">
        <v>2594</v>
      </c>
      <c r="E1548" s="1168"/>
      <c r="F1548" s="886">
        <v>141</v>
      </c>
      <c r="G1548" s="1100" t="s">
        <v>409</v>
      </c>
      <c r="H1548" s="111" t="s">
        <v>3674</v>
      </c>
      <c r="I1548" s="741"/>
      <c r="J1548" s="522"/>
      <c r="K1548" s="901">
        <v>50000</v>
      </c>
      <c r="L1548" s="905">
        <f t="shared" si="68"/>
        <v>9212213</v>
      </c>
    </row>
    <row r="1549" spans="1:12" ht="18" customHeight="1" x14ac:dyDescent="0.15">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15">
      <c r="A1550" s="880"/>
      <c r="B1550" s="883"/>
      <c r="C1550" s="884">
        <v>45453</v>
      </c>
      <c r="D1550" s="1171" t="s">
        <v>3642</v>
      </c>
      <c r="E1550" s="1168"/>
      <c r="F1550" s="886">
        <v>251</v>
      </c>
      <c r="G1550" s="1100" t="s">
        <v>89</v>
      </c>
      <c r="H1550" s="111"/>
      <c r="I1550" s="741"/>
      <c r="J1550" s="522">
        <v>40000</v>
      </c>
      <c r="K1550" s="901"/>
      <c r="L1550" s="905">
        <f t="shared" si="68"/>
        <v>9217213</v>
      </c>
    </row>
    <row r="1551" spans="1:12" ht="18" customHeight="1" x14ac:dyDescent="0.15">
      <c r="A1551" s="880"/>
      <c r="B1551" s="883"/>
      <c r="C1551" s="884">
        <v>45454</v>
      </c>
      <c r="D1551" s="1119" t="s">
        <v>2561</v>
      </c>
      <c r="E1551" s="1168"/>
      <c r="F1551" s="886">
        <v>131</v>
      </c>
      <c r="G1551" s="1100" t="s">
        <v>3342</v>
      </c>
      <c r="H1551" s="111"/>
      <c r="I1551" s="741"/>
      <c r="J1551" s="522"/>
      <c r="K1551" s="901">
        <v>17500</v>
      </c>
      <c r="L1551" s="905">
        <f t="shared" si="68"/>
        <v>9234713</v>
      </c>
    </row>
    <row r="1552" spans="1:12" ht="18" customHeight="1" x14ac:dyDescent="0.15">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15">
      <c r="A1553" s="880">
        <v>16</v>
      </c>
      <c r="B1553" s="883"/>
      <c r="C1553" s="884">
        <v>45472</v>
      </c>
      <c r="D1553" s="1119" t="s">
        <v>2592</v>
      </c>
      <c r="E1553" s="1168"/>
      <c r="F1553" s="886">
        <v>111</v>
      </c>
      <c r="G1553" s="1100" t="s">
        <v>77</v>
      </c>
      <c r="H1553" s="111" t="s">
        <v>3676</v>
      </c>
      <c r="I1553" s="741"/>
      <c r="J1553" s="522"/>
      <c r="K1553" s="901">
        <v>22600</v>
      </c>
      <c r="L1553" s="905">
        <f t="shared" si="68"/>
        <v>9267313</v>
      </c>
    </row>
    <row r="1554" spans="1:12" ht="18" customHeight="1" x14ac:dyDescent="0.15">
      <c r="A1554" s="880">
        <v>51</v>
      </c>
      <c r="B1554" s="883"/>
      <c r="C1554" s="884">
        <v>45477</v>
      </c>
      <c r="D1554" s="1119" t="s">
        <v>2592</v>
      </c>
      <c r="E1554" s="1168"/>
      <c r="F1554" s="886">
        <v>111</v>
      </c>
      <c r="G1554" s="1100" t="s">
        <v>321</v>
      </c>
      <c r="H1554" s="111" t="s">
        <v>3677</v>
      </c>
      <c r="I1554" s="741"/>
      <c r="J1554" s="522"/>
      <c r="K1554" s="901">
        <v>5200</v>
      </c>
      <c r="L1554" s="905">
        <f t="shared" si="68"/>
        <v>9272513</v>
      </c>
    </row>
    <row r="1555" spans="1:12" ht="18" customHeight="1" x14ac:dyDescent="0.15">
      <c r="A1555" s="880"/>
      <c r="B1555" s="883"/>
      <c r="C1555" s="884">
        <v>45477</v>
      </c>
      <c r="D1555" s="1119" t="s">
        <v>2594</v>
      </c>
      <c r="E1555" s="1168"/>
      <c r="F1555" s="886">
        <v>141</v>
      </c>
      <c r="G1555" s="1100" t="s">
        <v>321</v>
      </c>
      <c r="H1555" s="111" t="s">
        <v>3677</v>
      </c>
      <c r="I1555" s="741"/>
      <c r="J1555" s="522"/>
      <c r="K1555" s="901">
        <v>50000</v>
      </c>
      <c r="L1555" s="905">
        <f t="shared" si="68"/>
        <v>9322513</v>
      </c>
    </row>
    <row r="1556" spans="1:12" ht="18" customHeight="1" x14ac:dyDescent="0.15">
      <c r="A1556" s="880">
        <v>19</v>
      </c>
      <c r="B1556" s="883"/>
      <c r="C1556" s="884">
        <v>45505</v>
      </c>
      <c r="D1556" s="1119" t="s">
        <v>2592</v>
      </c>
      <c r="E1556" s="1168"/>
      <c r="F1556" s="886">
        <v>111</v>
      </c>
      <c r="G1556" s="1100" t="s">
        <v>456</v>
      </c>
      <c r="H1556" s="111" t="s">
        <v>3680</v>
      </c>
      <c r="I1556" s="741"/>
      <c r="J1556" s="522"/>
      <c r="K1556" s="901">
        <v>64000</v>
      </c>
      <c r="L1556" s="905">
        <f t="shared" si="68"/>
        <v>9386513</v>
      </c>
    </row>
    <row r="1557" spans="1:12" ht="18" customHeight="1" x14ac:dyDescent="0.15">
      <c r="A1557" s="880"/>
      <c r="B1557" s="883"/>
      <c r="C1557" s="884">
        <v>45505</v>
      </c>
      <c r="D1557" s="1119" t="s">
        <v>2594</v>
      </c>
      <c r="E1557" s="1168"/>
      <c r="F1557" s="886">
        <v>141</v>
      </c>
      <c r="G1557" s="1100" t="s">
        <v>456</v>
      </c>
      <c r="H1557" s="111" t="s">
        <v>3680</v>
      </c>
      <c r="I1557" s="741"/>
      <c r="J1557" s="522"/>
      <c r="K1557" s="901">
        <v>30000</v>
      </c>
      <c r="L1557" s="905">
        <f t="shared" si="68"/>
        <v>9416513</v>
      </c>
    </row>
    <row r="1558" spans="1:12" ht="18" customHeight="1" x14ac:dyDescent="0.15">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15">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15">
      <c r="A1560" s="880">
        <v>36</v>
      </c>
      <c r="B1560" s="883"/>
      <c r="C1560" s="884">
        <v>45530</v>
      </c>
      <c r="D1560" s="1119" t="s">
        <v>2592</v>
      </c>
      <c r="E1560" s="1168"/>
      <c r="F1560" s="886">
        <v>111</v>
      </c>
      <c r="G1560" s="1100" t="s">
        <v>142</v>
      </c>
      <c r="H1560" s="111" t="s">
        <v>3685</v>
      </c>
      <c r="I1560" s="741"/>
      <c r="J1560" s="522"/>
      <c r="K1560" s="901">
        <v>2800</v>
      </c>
      <c r="L1560" s="905">
        <f t="shared" si="68"/>
        <v>9440313</v>
      </c>
    </row>
    <row r="1561" spans="1:12" ht="18" customHeight="1" x14ac:dyDescent="0.15">
      <c r="A1561" s="880"/>
      <c r="B1561" s="883"/>
      <c r="C1561" s="884">
        <v>45530</v>
      </c>
      <c r="D1561" s="1119" t="s">
        <v>2594</v>
      </c>
      <c r="E1561" s="1168"/>
      <c r="F1561" s="886">
        <v>141</v>
      </c>
      <c r="G1561" s="1100" t="s">
        <v>142</v>
      </c>
      <c r="H1561" s="111" t="s">
        <v>3685</v>
      </c>
      <c r="I1561" s="741"/>
      <c r="J1561" s="522"/>
      <c r="K1561" s="901">
        <v>50000</v>
      </c>
      <c r="L1561" s="905">
        <f t="shared" si="68"/>
        <v>9490313</v>
      </c>
    </row>
    <row r="1562" spans="1:12" ht="18" customHeight="1" x14ac:dyDescent="0.15">
      <c r="A1562" s="880">
        <v>34</v>
      </c>
      <c r="B1562" s="883"/>
      <c r="C1562" s="884">
        <v>45531</v>
      </c>
      <c r="D1562" s="1119" t="s">
        <v>2592</v>
      </c>
      <c r="E1562" s="1168"/>
      <c r="F1562" s="886">
        <v>111</v>
      </c>
      <c r="G1562" s="1100" t="s">
        <v>142</v>
      </c>
      <c r="H1562" s="111" t="s">
        <v>3353</v>
      </c>
      <c r="I1562" s="741"/>
      <c r="J1562" s="522"/>
      <c r="K1562" s="901">
        <v>2800</v>
      </c>
      <c r="L1562" s="905">
        <f t="shared" si="68"/>
        <v>9493113</v>
      </c>
    </row>
    <row r="1563" spans="1:12" ht="18" customHeight="1" x14ac:dyDescent="0.15">
      <c r="A1563" s="880"/>
      <c r="B1563" s="883"/>
      <c r="C1563" s="884">
        <v>45531</v>
      </c>
      <c r="D1563" s="1119" t="s">
        <v>2594</v>
      </c>
      <c r="E1563" s="1168"/>
      <c r="F1563" s="886">
        <v>141</v>
      </c>
      <c r="G1563" s="1100" t="s">
        <v>142</v>
      </c>
      <c r="H1563" s="111" t="s">
        <v>3353</v>
      </c>
      <c r="I1563" s="741"/>
      <c r="J1563" s="522"/>
      <c r="K1563" s="901">
        <v>50000</v>
      </c>
      <c r="L1563" s="905">
        <f t="shared" si="68"/>
        <v>9543113</v>
      </c>
    </row>
    <row r="1564" spans="1:12" ht="18" customHeight="1" x14ac:dyDescent="0.15">
      <c r="A1564" s="880">
        <v>11</v>
      </c>
      <c r="B1564" s="883"/>
      <c r="C1564" s="884">
        <v>45532</v>
      </c>
      <c r="D1564" s="1119" t="s">
        <v>2592</v>
      </c>
      <c r="E1564" s="1168"/>
      <c r="F1564" s="886">
        <v>111</v>
      </c>
      <c r="G1564" s="1100" t="s">
        <v>77</v>
      </c>
      <c r="H1564" s="111" t="s">
        <v>3643</v>
      </c>
      <c r="I1564" s="741"/>
      <c r="J1564" s="522"/>
      <c r="K1564" s="901">
        <v>61400</v>
      </c>
      <c r="L1564" s="905">
        <f t="shared" si="68"/>
        <v>9604513</v>
      </c>
    </row>
    <row r="1565" spans="1:12" ht="18" customHeight="1" x14ac:dyDescent="0.15">
      <c r="A1565" s="880"/>
      <c r="B1565" s="883"/>
      <c r="C1565" s="884">
        <v>45532</v>
      </c>
      <c r="D1565" s="1119" t="s">
        <v>2594</v>
      </c>
      <c r="E1565" s="1168"/>
      <c r="F1565" s="886">
        <v>141</v>
      </c>
      <c r="G1565" s="1100" t="s">
        <v>77</v>
      </c>
      <c r="H1565" s="111" t="s">
        <v>3643</v>
      </c>
      <c r="I1565" s="741"/>
      <c r="J1565" s="522"/>
      <c r="K1565" s="901">
        <v>30000</v>
      </c>
      <c r="L1565" s="905">
        <f t="shared" si="68"/>
        <v>9634513</v>
      </c>
    </row>
    <row r="1566" spans="1:12" ht="18" customHeight="1" x14ac:dyDescent="0.15">
      <c r="A1566" s="880">
        <v>13</v>
      </c>
      <c r="B1566" s="883"/>
      <c r="C1566" s="884">
        <v>45532</v>
      </c>
      <c r="D1566" s="1119" t="s">
        <v>2594</v>
      </c>
      <c r="E1566" s="1168"/>
      <c r="F1566" s="886">
        <v>141</v>
      </c>
      <c r="G1566" s="1100" t="s">
        <v>77</v>
      </c>
      <c r="H1566" s="111" t="s">
        <v>3663</v>
      </c>
      <c r="I1566" s="741"/>
      <c r="J1566" s="522"/>
      <c r="K1566" s="901">
        <v>30000</v>
      </c>
      <c r="L1566" s="905">
        <f t="shared" si="68"/>
        <v>9664513</v>
      </c>
    </row>
    <row r="1567" spans="1:12" ht="18" customHeight="1" x14ac:dyDescent="0.15">
      <c r="A1567" s="880">
        <v>16</v>
      </c>
      <c r="B1567" s="883"/>
      <c r="C1567" s="884">
        <v>45532</v>
      </c>
      <c r="D1567" s="1119" t="s">
        <v>2594</v>
      </c>
      <c r="E1567" s="1168"/>
      <c r="F1567" s="886">
        <v>141</v>
      </c>
      <c r="G1567" s="1100" t="s">
        <v>73</v>
      </c>
      <c r="H1567" s="111" t="s">
        <v>3686</v>
      </c>
      <c r="I1567" s="741"/>
      <c r="J1567" s="522"/>
      <c r="K1567" s="901">
        <v>30000</v>
      </c>
      <c r="L1567" s="905">
        <f t="shared" si="68"/>
        <v>9694513</v>
      </c>
    </row>
    <row r="1568" spans="1:12" ht="18" customHeight="1" x14ac:dyDescent="0.15">
      <c r="A1568" s="880"/>
      <c r="B1568" s="883"/>
      <c r="C1568" s="884">
        <v>45532</v>
      </c>
      <c r="D1568" s="1171" t="s">
        <v>2852</v>
      </c>
      <c r="E1568" s="1168"/>
      <c r="F1568" s="886">
        <v>221</v>
      </c>
      <c r="G1568" s="1100" t="s">
        <v>4</v>
      </c>
      <c r="H1568" s="111" t="s">
        <v>3687</v>
      </c>
      <c r="I1568" s="741"/>
      <c r="J1568" s="522">
        <v>30000</v>
      </c>
      <c r="K1568" s="901"/>
      <c r="L1568" s="905">
        <f t="shared" si="68"/>
        <v>9664513</v>
      </c>
    </row>
    <row r="1569" spans="1:12" ht="18" customHeight="1" x14ac:dyDescent="0.15">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15">
      <c r="A1570" s="880"/>
      <c r="B1570" s="883"/>
      <c r="C1570" s="884">
        <v>45532</v>
      </c>
      <c r="D1570" s="1171" t="s">
        <v>2852</v>
      </c>
      <c r="E1570" s="1168"/>
      <c r="F1570" s="886">
        <v>221</v>
      </c>
      <c r="G1570" s="1100" t="s">
        <v>4</v>
      </c>
      <c r="H1570" s="111" t="s">
        <v>3688</v>
      </c>
      <c r="I1570" s="741"/>
      <c r="J1570" s="522">
        <v>20000</v>
      </c>
      <c r="K1570" s="901"/>
      <c r="L1570" s="905">
        <f t="shared" si="68"/>
        <v>9644073</v>
      </c>
    </row>
    <row r="1571" spans="1:12" ht="18" customHeight="1" x14ac:dyDescent="0.15">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15">
      <c r="A1572" s="880"/>
      <c r="B1572" s="883"/>
      <c r="C1572" s="884">
        <v>45544</v>
      </c>
      <c r="D1572" s="1171" t="s">
        <v>2705</v>
      </c>
      <c r="E1572" s="1168"/>
      <c r="F1572" s="886">
        <v>241</v>
      </c>
      <c r="G1572" s="1100" t="s">
        <v>4</v>
      </c>
      <c r="H1572" s="111" t="s">
        <v>3542</v>
      </c>
      <c r="I1572" s="741"/>
      <c r="J1572" s="522">
        <v>380000</v>
      </c>
      <c r="K1572" s="901"/>
      <c r="L1572" s="905">
        <f t="shared" si="68"/>
        <v>9263798</v>
      </c>
    </row>
    <row r="1573" spans="1:12" ht="18" customHeight="1" x14ac:dyDescent="0.15">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15">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15">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15">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15">
      <c r="A1577" s="880"/>
      <c r="B1577" s="883"/>
      <c r="C1577" s="884">
        <v>45545</v>
      </c>
      <c r="D1577" s="1171" t="s">
        <v>2852</v>
      </c>
      <c r="E1577" s="1168"/>
      <c r="F1577" s="886">
        <v>221</v>
      </c>
      <c r="G1577" s="1100" t="s">
        <v>4</v>
      </c>
      <c r="H1577" s="111" t="s">
        <v>3690</v>
      </c>
      <c r="I1577" s="741"/>
      <c r="J1577" s="522">
        <v>100000</v>
      </c>
      <c r="K1577" s="901"/>
      <c r="L1577" s="905">
        <f t="shared" si="68"/>
        <v>9238523</v>
      </c>
    </row>
    <row r="1578" spans="1:12" ht="18" customHeight="1" x14ac:dyDescent="0.15">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15">
      <c r="A1579" s="880">
        <v>72</v>
      </c>
      <c r="B1579" s="883"/>
      <c r="C1579" s="884">
        <v>45588</v>
      </c>
      <c r="D1579" s="1119" t="s">
        <v>2592</v>
      </c>
      <c r="E1579" s="1168"/>
      <c r="F1579" s="886">
        <v>111</v>
      </c>
      <c r="G1579" s="1100" t="s">
        <v>142</v>
      </c>
      <c r="H1579" s="111" t="s">
        <v>3691</v>
      </c>
      <c r="I1579" s="741"/>
      <c r="J1579" s="522"/>
      <c r="K1579" s="901">
        <v>9600</v>
      </c>
      <c r="L1579" s="905">
        <f t="shared" si="68"/>
        <v>9247903</v>
      </c>
    </row>
    <row r="1580" spans="1:12" ht="18" customHeight="1" x14ac:dyDescent="0.15">
      <c r="A1580" s="880"/>
      <c r="B1580" s="883"/>
      <c r="C1580" s="884">
        <v>45588</v>
      </c>
      <c r="D1580" s="1119" t="s">
        <v>2594</v>
      </c>
      <c r="E1580" s="1168"/>
      <c r="F1580" s="886">
        <v>141</v>
      </c>
      <c r="G1580" s="1100" t="s">
        <v>142</v>
      </c>
      <c r="H1580" s="111" t="s">
        <v>3691</v>
      </c>
      <c r="I1580" s="741"/>
      <c r="J1580" s="522"/>
      <c r="K1580" s="901">
        <v>30000</v>
      </c>
      <c r="L1580" s="905">
        <f t="shared" si="68"/>
        <v>9277903</v>
      </c>
    </row>
    <row r="1581" spans="1:12" ht="18" customHeight="1" x14ac:dyDescent="0.15">
      <c r="A1581" s="880">
        <v>37</v>
      </c>
      <c r="B1581" s="883"/>
      <c r="C1581" s="884">
        <v>45596</v>
      </c>
      <c r="D1581" s="1119" t="s">
        <v>3692</v>
      </c>
      <c r="E1581" s="1168"/>
      <c r="F1581" s="886">
        <v>111</v>
      </c>
      <c r="G1581" s="1100" t="s">
        <v>142</v>
      </c>
      <c r="H1581" s="111" t="s">
        <v>3694</v>
      </c>
      <c r="I1581" s="741"/>
      <c r="J1581" s="522"/>
      <c r="K1581" s="901">
        <v>7600</v>
      </c>
      <c r="L1581" s="905">
        <f t="shared" si="68"/>
        <v>9285503</v>
      </c>
    </row>
    <row r="1582" spans="1:12" ht="18" customHeight="1" x14ac:dyDescent="0.15">
      <c r="A1582" s="880"/>
      <c r="B1582" s="883"/>
      <c r="C1582" s="884">
        <v>45596</v>
      </c>
      <c r="D1582" s="1119" t="s">
        <v>3693</v>
      </c>
      <c r="E1582" s="1168"/>
      <c r="F1582" s="886">
        <v>141</v>
      </c>
      <c r="G1582" s="1100" t="s">
        <v>142</v>
      </c>
      <c r="H1582" s="111" t="s">
        <v>3694</v>
      </c>
      <c r="I1582" s="741"/>
      <c r="J1582" s="522"/>
      <c r="K1582" s="901">
        <v>10000</v>
      </c>
      <c r="L1582" s="905">
        <f t="shared" si="68"/>
        <v>9295503</v>
      </c>
    </row>
    <row r="1583" spans="1:12" ht="18" customHeight="1" x14ac:dyDescent="0.15">
      <c r="A1583" s="880">
        <v>20</v>
      </c>
      <c r="B1583" s="883"/>
      <c r="C1583" s="884">
        <v>45601</v>
      </c>
      <c r="D1583" s="1119" t="s">
        <v>3696</v>
      </c>
      <c r="E1583" s="1168"/>
      <c r="F1583" s="886">
        <v>111</v>
      </c>
      <c r="G1583" s="1100" t="s">
        <v>77</v>
      </c>
      <c r="H1583" s="111" t="s">
        <v>3557</v>
      </c>
      <c r="I1583" s="741"/>
      <c r="J1583" s="522"/>
      <c r="K1583" s="901">
        <v>78000</v>
      </c>
      <c r="L1583" s="905">
        <f t="shared" si="68"/>
        <v>9373503</v>
      </c>
    </row>
    <row r="1584" spans="1:12" ht="18" customHeight="1" x14ac:dyDescent="0.15">
      <c r="A1584" s="880">
        <v>39</v>
      </c>
      <c r="B1584" s="883"/>
      <c r="C1584" s="884">
        <v>45601</v>
      </c>
      <c r="D1584" s="1119" t="s">
        <v>3696</v>
      </c>
      <c r="E1584" s="1168"/>
      <c r="F1584" s="886">
        <v>111</v>
      </c>
      <c r="G1584" s="1100" t="s">
        <v>3699</v>
      </c>
      <c r="H1584" s="111" t="s">
        <v>3698</v>
      </c>
      <c r="I1584" s="741"/>
      <c r="J1584" s="522"/>
      <c r="K1584" s="901">
        <v>4000</v>
      </c>
      <c r="L1584" s="905">
        <f t="shared" si="68"/>
        <v>9377503</v>
      </c>
    </row>
    <row r="1585" spans="1:12" ht="18" customHeight="1" x14ac:dyDescent="0.15">
      <c r="A1585" s="880"/>
      <c r="B1585" s="883"/>
      <c r="C1585" s="884">
        <v>45601</v>
      </c>
      <c r="D1585" s="1119" t="s">
        <v>3697</v>
      </c>
      <c r="E1585" s="1168"/>
      <c r="F1585" s="886">
        <v>141</v>
      </c>
      <c r="G1585" s="1100" t="s">
        <v>3699</v>
      </c>
      <c r="H1585" s="111" t="s">
        <v>3698</v>
      </c>
      <c r="I1585" s="741"/>
      <c r="J1585" s="522"/>
      <c r="K1585" s="901">
        <v>50000</v>
      </c>
      <c r="L1585" s="905">
        <f t="shared" si="68"/>
        <v>9427503</v>
      </c>
    </row>
    <row r="1586" spans="1:12" ht="18" customHeight="1" x14ac:dyDescent="0.15">
      <c r="A1586" s="880">
        <v>23</v>
      </c>
      <c r="B1586" s="883"/>
      <c r="C1586" s="884">
        <v>45602</v>
      </c>
      <c r="D1586" s="1119" t="s">
        <v>3696</v>
      </c>
      <c r="E1586" s="1168"/>
      <c r="F1586" s="886">
        <v>111</v>
      </c>
      <c r="G1586" s="1100" t="s">
        <v>446</v>
      </c>
      <c r="H1586" s="111" t="s">
        <v>3700</v>
      </c>
      <c r="I1586" s="741"/>
      <c r="J1586" s="522"/>
      <c r="K1586" s="901">
        <v>76800</v>
      </c>
      <c r="L1586" s="905">
        <f t="shared" si="68"/>
        <v>9504303</v>
      </c>
    </row>
    <row r="1587" spans="1:12" ht="18" customHeight="1" x14ac:dyDescent="0.15">
      <c r="A1587" s="880"/>
      <c r="B1587" s="883"/>
      <c r="C1587" s="884">
        <v>45602</v>
      </c>
      <c r="D1587" s="1119" t="s">
        <v>3697</v>
      </c>
      <c r="E1587" s="1168"/>
      <c r="F1587" s="886">
        <v>141</v>
      </c>
      <c r="G1587" s="1100" t="s">
        <v>446</v>
      </c>
      <c r="H1587" s="111" t="s">
        <v>3700</v>
      </c>
      <c r="I1587" s="741"/>
      <c r="J1587" s="522"/>
      <c r="K1587" s="901">
        <v>30000</v>
      </c>
      <c r="L1587" s="905">
        <f t="shared" si="68"/>
        <v>9534303</v>
      </c>
    </row>
    <row r="1588" spans="1:12" ht="18" customHeight="1" x14ac:dyDescent="0.15">
      <c r="A1588" s="880"/>
      <c r="B1588" s="883"/>
      <c r="C1588" s="884">
        <v>45602</v>
      </c>
      <c r="D1588" s="1171" t="s">
        <v>2622</v>
      </c>
      <c r="E1588" s="1168"/>
      <c r="F1588" s="886">
        <v>211</v>
      </c>
      <c r="G1588" s="1100" t="s">
        <v>2568</v>
      </c>
      <c r="H1588" s="111" t="s">
        <v>3701</v>
      </c>
      <c r="I1588" s="741"/>
      <c r="J1588" s="522">
        <v>29856</v>
      </c>
      <c r="K1588" s="901"/>
      <c r="L1588" s="905">
        <f t="shared" si="68"/>
        <v>9504447</v>
      </c>
    </row>
    <row r="1589" spans="1:12" ht="18" customHeight="1" x14ac:dyDescent="0.15">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15">
      <c r="A1590" s="880"/>
      <c r="B1590" s="883"/>
      <c r="C1590" s="884">
        <v>45608</v>
      </c>
      <c r="D1590" s="1119" t="s">
        <v>3536</v>
      </c>
      <c r="E1590" s="1168"/>
      <c r="F1590" s="886">
        <v>264</v>
      </c>
      <c r="G1590" s="1100"/>
      <c r="H1590" s="111" t="s">
        <v>3828</v>
      </c>
      <c r="I1590" s="741" t="s">
        <v>3829</v>
      </c>
      <c r="J1590" s="522"/>
      <c r="K1590" s="901">
        <v>4500000</v>
      </c>
      <c r="L1590" s="905">
        <f t="shared" si="68"/>
        <v>14004337</v>
      </c>
    </row>
    <row r="1591" spans="1:12" ht="18" customHeight="1" x14ac:dyDescent="0.15">
      <c r="A1591" s="880"/>
      <c r="B1591" s="883"/>
      <c r="C1591" s="884">
        <v>45608</v>
      </c>
      <c r="D1591" s="1171" t="s">
        <v>2625</v>
      </c>
      <c r="E1591" s="1168"/>
      <c r="F1591" s="886">
        <v>231</v>
      </c>
      <c r="G1591" s="1100"/>
      <c r="H1591" s="111" t="s">
        <v>3705</v>
      </c>
      <c r="I1591" s="741"/>
      <c r="J1591" s="522">
        <v>770</v>
      </c>
      <c r="K1591" s="901"/>
      <c r="L1591" s="905">
        <f t="shared" si="68"/>
        <v>14003567</v>
      </c>
    </row>
    <row r="1592" spans="1:12" ht="18" customHeight="1" x14ac:dyDescent="0.15">
      <c r="A1592" s="880"/>
      <c r="B1592" s="883"/>
      <c r="C1592" s="884">
        <v>45609</v>
      </c>
      <c r="D1592" s="1171" t="s">
        <v>2622</v>
      </c>
      <c r="E1592" s="1168"/>
      <c r="F1592" s="886">
        <v>211</v>
      </c>
      <c r="G1592" s="1100" t="s">
        <v>2568</v>
      </c>
      <c r="H1592" s="111" t="s">
        <v>3706</v>
      </c>
      <c r="I1592" s="741"/>
      <c r="J1592" s="522">
        <v>64200</v>
      </c>
      <c r="K1592" s="901"/>
      <c r="L1592" s="905">
        <f t="shared" si="68"/>
        <v>13939367</v>
      </c>
    </row>
    <row r="1593" spans="1:12" ht="18" customHeight="1" x14ac:dyDescent="0.15">
      <c r="A1593" s="880"/>
      <c r="B1593" s="883"/>
      <c r="C1593" s="884">
        <v>45609</v>
      </c>
      <c r="D1593" s="1171" t="s">
        <v>2625</v>
      </c>
      <c r="E1593" s="1168"/>
      <c r="F1593" s="886">
        <v>231</v>
      </c>
      <c r="G1593" s="1100"/>
      <c r="H1593" s="111" t="s">
        <v>3705</v>
      </c>
      <c r="I1593" s="741"/>
      <c r="J1593" s="522">
        <v>220</v>
      </c>
      <c r="K1593" s="901"/>
      <c r="L1593" s="905">
        <f t="shared" si="68"/>
        <v>13939147</v>
      </c>
    </row>
    <row r="1594" spans="1:12" ht="18" customHeight="1" x14ac:dyDescent="0.15">
      <c r="A1594" s="880">
        <v>73</v>
      </c>
      <c r="B1594" s="883"/>
      <c r="C1594" s="884">
        <v>45617</v>
      </c>
      <c r="D1594" s="1119" t="s">
        <v>3702</v>
      </c>
      <c r="E1594" s="1168"/>
      <c r="F1594" s="886">
        <v>111</v>
      </c>
      <c r="G1594" s="1100" t="s">
        <v>409</v>
      </c>
      <c r="H1594" s="111" t="s">
        <v>3704</v>
      </c>
      <c r="I1594" s="741"/>
      <c r="J1594" s="522"/>
      <c r="K1594" s="901">
        <v>2800</v>
      </c>
      <c r="L1594" s="905">
        <f t="shared" si="68"/>
        <v>13941947</v>
      </c>
    </row>
    <row r="1595" spans="1:12" ht="18" customHeight="1" x14ac:dyDescent="0.15">
      <c r="A1595" s="880"/>
      <c r="B1595" s="883"/>
      <c r="C1595" s="884">
        <v>45617</v>
      </c>
      <c r="D1595" s="1119" t="s">
        <v>3703</v>
      </c>
      <c r="E1595" s="1168"/>
      <c r="F1595" s="886">
        <v>141</v>
      </c>
      <c r="G1595" s="1100" t="s">
        <v>409</v>
      </c>
      <c r="H1595" s="111" t="s">
        <v>3704</v>
      </c>
      <c r="I1595" s="741"/>
      <c r="J1595" s="522"/>
      <c r="K1595" s="901">
        <v>10000</v>
      </c>
      <c r="L1595" s="905">
        <f t="shared" si="68"/>
        <v>13951947</v>
      </c>
    </row>
    <row r="1596" spans="1:12" ht="18" customHeight="1" x14ac:dyDescent="0.15">
      <c r="A1596" s="880">
        <v>22</v>
      </c>
      <c r="B1596" s="883"/>
      <c r="C1596" s="884">
        <v>45622</v>
      </c>
      <c r="D1596" s="1119" t="s">
        <v>3712</v>
      </c>
      <c r="E1596" s="1168"/>
      <c r="F1596" s="886">
        <v>111</v>
      </c>
      <c r="G1596" s="1100" t="s">
        <v>703</v>
      </c>
      <c r="H1596" s="111" t="s">
        <v>3714</v>
      </c>
      <c r="I1596" s="741"/>
      <c r="J1596" s="522"/>
      <c r="K1596" s="901">
        <v>56000</v>
      </c>
      <c r="L1596" s="905">
        <f t="shared" si="68"/>
        <v>14007947</v>
      </c>
    </row>
    <row r="1597" spans="1:12" ht="18" customHeight="1" x14ac:dyDescent="0.15">
      <c r="A1597" s="880"/>
      <c r="B1597" s="883"/>
      <c r="C1597" s="884">
        <v>45622</v>
      </c>
      <c r="D1597" s="1119" t="s">
        <v>3713</v>
      </c>
      <c r="E1597" s="1168"/>
      <c r="F1597" s="886">
        <v>141</v>
      </c>
      <c r="G1597" s="1100" t="s">
        <v>703</v>
      </c>
      <c r="H1597" s="111" t="s">
        <v>3714</v>
      </c>
      <c r="I1597" s="741"/>
      <c r="J1597" s="522"/>
      <c r="K1597" s="901">
        <v>30000</v>
      </c>
      <c r="L1597" s="905">
        <f t="shared" si="68"/>
        <v>14037947</v>
      </c>
    </row>
    <row r="1598" spans="1:12" ht="18" customHeight="1" x14ac:dyDescent="0.15">
      <c r="A1598" s="880">
        <v>52</v>
      </c>
      <c r="B1598" s="883"/>
      <c r="C1598" s="884">
        <v>45627</v>
      </c>
      <c r="D1598" s="1119" t="s">
        <v>3712</v>
      </c>
      <c r="E1598" s="1168"/>
      <c r="F1598" s="886">
        <v>111</v>
      </c>
      <c r="G1598" s="1100" t="s">
        <v>321</v>
      </c>
      <c r="H1598" s="111" t="s">
        <v>3715</v>
      </c>
      <c r="I1598" s="741"/>
      <c r="J1598" s="522"/>
      <c r="K1598" s="901">
        <v>5000</v>
      </c>
      <c r="L1598" s="905">
        <f t="shared" si="68"/>
        <v>14042947</v>
      </c>
    </row>
    <row r="1599" spans="1:12" ht="18" customHeight="1" x14ac:dyDescent="0.15">
      <c r="A1599" s="880"/>
      <c r="B1599" s="883"/>
      <c r="C1599" s="884">
        <v>45627</v>
      </c>
      <c r="D1599" s="1119" t="s">
        <v>3713</v>
      </c>
      <c r="E1599" s="1168"/>
      <c r="F1599" s="886">
        <v>141</v>
      </c>
      <c r="G1599" s="1100" t="s">
        <v>321</v>
      </c>
      <c r="H1599" s="111" t="s">
        <v>3715</v>
      </c>
      <c r="I1599" s="741"/>
      <c r="J1599" s="522"/>
      <c r="K1599" s="901">
        <v>10000</v>
      </c>
      <c r="L1599" s="905">
        <f t="shared" si="68"/>
        <v>14052947</v>
      </c>
    </row>
    <row r="1600" spans="1:12" ht="18" customHeight="1" x14ac:dyDescent="0.15">
      <c r="A1600" s="880">
        <v>38</v>
      </c>
      <c r="B1600" s="883"/>
      <c r="C1600" s="884">
        <v>45643</v>
      </c>
      <c r="D1600" s="1119" t="s">
        <v>2592</v>
      </c>
      <c r="E1600" s="1168"/>
      <c r="F1600" s="886">
        <v>111</v>
      </c>
      <c r="G1600" s="1100" t="s">
        <v>142</v>
      </c>
      <c r="H1600" s="111" t="s">
        <v>3717</v>
      </c>
      <c r="I1600" s="741"/>
      <c r="J1600" s="522"/>
      <c r="K1600" s="901">
        <v>3600</v>
      </c>
      <c r="L1600" s="905">
        <f t="shared" si="68"/>
        <v>14056547</v>
      </c>
    </row>
    <row r="1601" spans="1:12" ht="18" customHeight="1" x14ac:dyDescent="0.15">
      <c r="A1601" s="880"/>
      <c r="B1601" s="883"/>
      <c r="C1601" s="884">
        <v>45643</v>
      </c>
      <c r="D1601" s="1119" t="s">
        <v>2594</v>
      </c>
      <c r="E1601" s="1168"/>
      <c r="F1601" s="886">
        <v>141</v>
      </c>
      <c r="G1601" s="1100" t="s">
        <v>142</v>
      </c>
      <c r="H1601" s="111" t="s">
        <v>3717</v>
      </c>
      <c r="I1601" s="741"/>
      <c r="J1601" s="522"/>
      <c r="K1601" s="901">
        <v>50000</v>
      </c>
      <c r="L1601" s="905">
        <f t="shared" si="68"/>
        <v>14106547</v>
      </c>
    </row>
    <row r="1602" spans="1:12" ht="18" customHeight="1" x14ac:dyDescent="0.15">
      <c r="A1602" s="880">
        <v>40</v>
      </c>
      <c r="B1602" s="883"/>
      <c r="C1602" s="884">
        <v>45643</v>
      </c>
      <c r="D1602" s="1119" t="s">
        <v>2592</v>
      </c>
      <c r="E1602" s="1168"/>
      <c r="F1602" s="886">
        <v>111</v>
      </c>
      <c r="G1602" s="1100" t="s">
        <v>142</v>
      </c>
      <c r="H1602" s="111" t="s">
        <v>3718</v>
      </c>
      <c r="I1602" s="741"/>
      <c r="J1602" s="522"/>
      <c r="K1602" s="901">
        <v>2800</v>
      </c>
      <c r="L1602" s="905">
        <f t="shared" si="68"/>
        <v>14109347</v>
      </c>
    </row>
    <row r="1603" spans="1:12" ht="18" customHeight="1" x14ac:dyDescent="0.15">
      <c r="A1603" s="880"/>
      <c r="B1603" s="883"/>
      <c r="C1603" s="884">
        <v>45643</v>
      </c>
      <c r="D1603" s="1119" t="s">
        <v>2594</v>
      </c>
      <c r="E1603" s="1168"/>
      <c r="F1603" s="886">
        <v>141</v>
      </c>
      <c r="G1603" s="1100" t="s">
        <v>142</v>
      </c>
      <c r="H1603" s="111" t="s">
        <v>3718</v>
      </c>
      <c r="I1603" s="741"/>
      <c r="J1603" s="522"/>
      <c r="K1603" s="901">
        <v>10000</v>
      </c>
      <c r="L1603" s="905">
        <f t="shared" si="68"/>
        <v>14119347</v>
      </c>
    </row>
    <row r="1604" spans="1:12" ht="18" customHeight="1" x14ac:dyDescent="0.15">
      <c r="A1604" s="880">
        <v>20</v>
      </c>
      <c r="B1604" s="883"/>
      <c r="C1604" s="884">
        <v>45651</v>
      </c>
      <c r="D1604" s="1119" t="s">
        <v>2594</v>
      </c>
      <c r="E1604" s="1168"/>
      <c r="F1604" s="886">
        <v>141</v>
      </c>
      <c r="G1604" s="1100" t="s">
        <v>73</v>
      </c>
      <c r="H1604" s="111" t="s">
        <v>3566</v>
      </c>
      <c r="I1604" s="741"/>
      <c r="J1604" s="522"/>
      <c r="K1604" s="901">
        <v>40000</v>
      </c>
      <c r="L1604" s="905">
        <f t="shared" si="68"/>
        <v>14159347</v>
      </c>
    </row>
    <row r="1605" spans="1:12" ht="18" customHeight="1" x14ac:dyDescent="0.15">
      <c r="A1605" s="880">
        <v>24</v>
      </c>
      <c r="B1605" s="883"/>
      <c r="C1605" s="884">
        <v>45651</v>
      </c>
      <c r="D1605" s="1119" t="s">
        <v>2592</v>
      </c>
      <c r="E1605" s="1168"/>
      <c r="F1605" s="886">
        <v>111</v>
      </c>
      <c r="G1605" s="1100" t="s">
        <v>73</v>
      </c>
      <c r="H1605" s="111" t="s">
        <v>3719</v>
      </c>
      <c r="I1605" s="741"/>
      <c r="J1605" s="522"/>
      <c r="K1605" s="901">
        <v>42000</v>
      </c>
      <c r="L1605" s="905">
        <f t="shared" ref="L1605:L1609" si="69">IF(C1605="","",L1604+K1605-J1605)</f>
        <v>14201347</v>
      </c>
    </row>
    <row r="1606" spans="1:12" ht="18" customHeight="1" x14ac:dyDescent="0.15">
      <c r="A1606" s="880">
        <v>24</v>
      </c>
      <c r="B1606" s="883"/>
      <c r="C1606" s="884">
        <v>45651</v>
      </c>
      <c r="D1606" s="1119" t="s">
        <v>2594</v>
      </c>
      <c r="E1606" s="1168"/>
      <c r="F1606" s="886">
        <v>141</v>
      </c>
      <c r="G1606" s="1100" t="s">
        <v>73</v>
      </c>
      <c r="H1606" s="111" t="s">
        <v>3719</v>
      </c>
      <c r="I1606" s="741"/>
      <c r="J1606" s="522"/>
      <c r="K1606" s="901">
        <v>50000</v>
      </c>
      <c r="L1606" s="905">
        <f t="shared" si="69"/>
        <v>14251347</v>
      </c>
    </row>
    <row r="1607" spans="1:12" ht="18" customHeight="1" x14ac:dyDescent="0.15">
      <c r="A1607" s="880">
        <v>71</v>
      </c>
      <c r="B1607" s="883"/>
      <c r="C1607" s="884">
        <v>45652</v>
      </c>
      <c r="D1607" s="1119" t="s">
        <v>2594</v>
      </c>
      <c r="E1607" s="1168"/>
      <c r="F1607" s="886">
        <v>141</v>
      </c>
      <c r="G1607" s="1100" t="s">
        <v>32</v>
      </c>
      <c r="H1607" s="111" t="s">
        <v>3720</v>
      </c>
      <c r="I1607" s="741"/>
      <c r="J1607" s="522"/>
      <c r="K1607" s="901">
        <v>10000</v>
      </c>
      <c r="L1607" s="905">
        <f t="shared" si="69"/>
        <v>14261347</v>
      </c>
    </row>
    <row r="1608" spans="1:12" ht="18" customHeight="1" x14ac:dyDescent="0.15">
      <c r="A1608" s="880"/>
      <c r="B1608" s="883"/>
      <c r="C1608" s="884">
        <v>45687</v>
      </c>
      <c r="D1608" s="1171" t="s">
        <v>2622</v>
      </c>
      <c r="E1608" s="1168"/>
      <c r="F1608" s="886">
        <v>211</v>
      </c>
      <c r="G1608" s="1100" t="s">
        <v>73</v>
      </c>
      <c r="H1608" s="111" t="s">
        <v>3562</v>
      </c>
      <c r="I1608" s="741"/>
      <c r="J1608" s="522">
        <v>200000</v>
      </c>
      <c r="K1608" s="901"/>
      <c r="L1608" s="905">
        <f t="shared" si="69"/>
        <v>14061347</v>
      </c>
    </row>
    <row r="1609" spans="1:12" ht="18" customHeight="1" x14ac:dyDescent="0.15">
      <c r="A1609" s="880"/>
      <c r="B1609" s="883"/>
      <c r="C1609" s="884">
        <v>45687</v>
      </c>
      <c r="D1609" s="1171" t="s">
        <v>3722</v>
      </c>
      <c r="E1609" s="1168"/>
      <c r="F1609" s="886">
        <v>231</v>
      </c>
      <c r="G1609" s="1100"/>
      <c r="H1609" s="111" t="s">
        <v>2867</v>
      </c>
      <c r="I1609" s="741"/>
      <c r="J1609" s="522">
        <v>440</v>
      </c>
      <c r="K1609" s="901"/>
      <c r="L1609" s="905">
        <f t="shared" si="69"/>
        <v>14060907</v>
      </c>
    </row>
    <row r="1610" spans="1:12" ht="18" customHeight="1" x14ac:dyDescent="0.15">
      <c r="A1610" s="880"/>
      <c r="B1610" s="883"/>
      <c r="C1610" s="884">
        <v>45687</v>
      </c>
      <c r="D1610" s="1171" t="s">
        <v>2705</v>
      </c>
      <c r="E1610" s="1168"/>
      <c r="F1610" s="886">
        <v>241</v>
      </c>
      <c r="G1610" s="1100" t="s">
        <v>4</v>
      </c>
      <c r="H1610" s="111" t="s">
        <v>3542</v>
      </c>
      <c r="I1610" s="741"/>
      <c r="J1610" s="522">
        <v>330000</v>
      </c>
      <c r="K1610" s="901"/>
      <c r="L1610" s="905">
        <f t="shared" ref="L1610:L1648" si="70">IF(C1610="","",L1609+K1610-J1610)</f>
        <v>13730907</v>
      </c>
    </row>
    <row r="1611" spans="1:12" ht="18" customHeight="1" x14ac:dyDescent="0.15">
      <c r="A1611" s="880">
        <v>31</v>
      </c>
      <c r="B1611" s="883"/>
      <c r="C1611" s="884">
        <v>45699</v>
      </c>
      <c r="D1611" s="1119" t="s">
        <v>2592</v>
      </c>
      <c r="E1611" s="1168"/>
      <c r="F1611" s="886">
        <v>111</v>
      </c>
      <c r="G1611" s="1100" t="s">
        <v>142</v>
      </c>
      <c r="H1611" s="111" t="s">
        <v>3735</v>
      </c>
      <c r="I1611" s="741"/>
      <c r="J1611" s="522"/>
      <c r="K1611" s="901">
        <v>12000</v>
      </c>
      <c r="L1611" s="905">
        <f t="shared" si="70"/>
        <v>13742907</v>
      </c>
    </row>
    <row r="1612" spans="1:12" ht="18" customHeight="1" x14ac:dyDescent="0.15">
      <c r="A1612" s="880"/>
      <c r="B1612" s="883"/>
      <c r="C1612" s="884">
        <v>45699</v>
      </c>
      <c r="D1612" s="1119" t="s">
        <v>2594</v>
      </c>
      <c r="E1612" s="1168"/>
      <c r="F1612" s="886">
        <v>141</v>
      </c>
      <c r="G1612" s="1100" t="s">
        <v>142</v>
      </c>
      <c r="H1612" s="111" t="s">
        <v>3735</v>
      </c>
      <c r="I1612" s="741"/>
      <c r="J1612" s="522"/>
      <c r="K1612" s="901">
        <v>30000</v>
      </c>
      <c r="L1612" s="905">
        <f t="shared" si="70"/>
        <v>13772907</v>
      </c>
    </row>
    <row r="1613" spans="1:12" ht="18" customHeight="1" x14ac:dyDescent="0.15">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15">
      <c r="A1614" s="880">
        <v>12</v>
      </c>
      <c r="B1614" s="883"/>
      <c r="C1614" s="884">
        <v>45713</v>
      </c>
      <c r="D1614" s="1119" t="s">
        <v>2592</v>
      </c>
      <c r="E1614" s="1168"/>
      <c r="F1614" s="886">
        <v>111</v>
      </c>
      <c r="G1614" s="1100" t="s">
        <v>2770</v>
      </c>
      <c r="H1614" s="111" t="s">
        <v>3809</v>
      </c>
      <c r="I1614" s="741"/>
      <c r="J1614" s="522"/>
      <c r="K1614" s="901">
        <v>50800</v>
      </c>
      <c r="L1614" s="905">
        <f t="shared" si="70"/>
        <v>13829620</v>
      </c>
    </row>
    <row r="1615" spans="1:12" ht="18" customHeight="1" x14ac:dyDescent="0.15">
      <c r="A1615" s="880"/>
      <c r="B1615" s="883"/>
      <c r="C1615" s="884">
        <v>45713</v>
      </c>
      <c r="D1615" s="1119" t="s">
        <v>2594</v>
      </c>
      <c r="E1615" s="1168"/>
      <c r="F1615" s="886">
        <v>141</v>
      </c>
      <c r="G1615" s="1100" t="s">
        <v>2770</v>
      </c>
      <c r="H1615" s="111" t="s">
        <v>3809</v>
      </c>
      <c r="I1615" s="741"/>
      <c r="J1615" s="522"/>
      <c r="K1615" s="901">
        <v>10000</v>
      </c>
      <c r="L1615" s="905">
        <f t="shared" si="70"/>
        <v>13839620</v>
      </c>
    </row>
    <row r="1616" spans="1:12" ht="18" customHeight="1" x14ac:dyDescent="0.15">
      <c r="A1616" s="880"/>
      <c r="B1616" s="883"/>
      <c r="C1616" s="884">
        <v>45728</v>
      </c>
      <c r="D1616" s="1171" t="s">
        <v>2622</v>
      </c>
      <c r="E1616" s="1168"/>
      <c r="F1616" s="886">
        <v>211</v>
      </c>
      <c r="G1616" s="1100" t="s">
        <v>73</v>
      </c>
      <c r="H1616" s="111" t="s">
        <v>3562</v>
      </c>
      <c r="I1616" s="741"/>
      <c r="J1616" s="522">
        <v>100000</v>
      </c>
      <c r="K1616" s="901"/>
      <c r="L1616" s="905">
        <f t="shared" si="70"/>
        <v>13739620</v>
      </c>
    </row>
    <row r="1617" spans="1:12" ht="18" customHeight="1" x14ac:dyDescent="0.15">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15">
      <c r="A1618" s="880">
        <v>11</v>
      </c>
      <c r="B1618" s="883"/>
      <c r="C1618" s="884">
        <v>45740</v>
      </c>
      <c r="D1618" s="1119" t="s">
        <v>2592</v>
      </c>
      <c r="E1618" s="1168"/>
      <c r="F1618" s="886">
        <v>111</v>
      </c>
      <c r="G1618" s="1100" t="s">
        <v>77</v>
      </c>
      <c r="H1618" s="111" t="s">
        <v>3810</v>
      </c>
      <c r="I1618" s="741"/>
      <c r="J1618" s="522"/>
      <c r="K1618" s="901">
        <v>59800</v>
      </c>
      <c r="L1618" s="905">
        <f t="shared" si="70"/>
        <v>13798980</v>
      </c>
    </row>
    <row r="1619" spans="1:12" ht="18" customHeight="1" x14ac:dyDescent="0.15">
      <c r="A1619" s="880"/>
      <c r="B1619" s="883"/>
      <c r="C1619" s="884">
        <v>45740</v>
      </c>
      <c r="D1619" s="1119" t="s">
        <v>2594</v>
      </c>
      <c r="E1619" s="1168"/>
      <c r="F1619" s="886">
        <v>141</v>
      </c>
      <c r="G1619" s="1100" t="s">
        <v>77</v>
      </c>
      <c r="H1619" s="111" t="s">
        <v>3810</v>
      </c>
      <c r="I1619" s="741"/>
      <c r="J1619" s="522"/>
      <c r="K1619" s="901">
        <v>30000</v>
      </c>
      <c r="L1619" s="905">
        <f t="shared" si="70"/>
        <v>13828980</v>
      </c>
    </row>
    <row r="1620" spans="1:12" ht="18" customHeight="1" x14ac:dyDescent="0.15">
      <c r="A1620" s="880"/>
      <c r="B1620" s="883"/>
      <c r="C1620" s="884">
        <v>45741</v>
      </c>
      <c r="D1620" s="1171" t="s">
        <v>3163</v>
      </c>
      <c r="E1620" s="1168"/>
      <c r="F1620" s="886">
        <v>263</v>
      </c>
      <c r="G1620" s="1100" t="s">
        <v>4</v>
      </c>
      <c r="H1620" s="111" t="s">
        <v>3811</v>
      </c>
      <c r="I1620" s="741"/>
      <c r="J1620" s="522">
        <v>1500000</v>
      </c>
      <c r="K1620" s="901"/>
      <c r="L1620" s="905">
        <f t="shared" si="70"/>
        <v>12328980</v>
      </c>
    </row>
    <row r="1621" spans="1:12" ht="18" customHeight="1" x14ac:dyDescent="0.15">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
      <c r="A1622" s="1097"/>
      <c r="B1622" s="1366" t="s">
        <v>3870</v>
      </c>
      <c r="C1622" s="1365">
        <v>45747</v>
      </c>
      <c r="D1622" s="1207" t="s">
        <v>2705</v>
      </c>
      <c r="E1622" s="1208"/>
      <c r="F1622" s="1090">
        <v>241</v>
      </c>
      <c r="G1622" s="1089" t="s">
        <v>4</v>
      </c>
      <c r="H1622" s="1088" t="s">
        <v>3542</v>
      </c>
      <c r="I1622" s="1087"/>
      <c r="J1622" s="1086">
        <v>70000</v>
      </c>
      <c r="K1622" s="1085"/>
      <c r="L1622" s="1084">
        <f t="shared" si="70"/>
        <v>12258540</v>
      </c>
    </row>
    <row r="1623" spans="1:12" ht="18" customHeight="1" x14ac:dyDescent="0.15">
      <c r="A1623" s="896">
        <v>32</v>
      </c>
      <c r="B1623" s="1263" t="s">
        <v>3871</v>
      </c>
      <c r="C1623" s="885">
        <v>45755</v>
      </c>
      <c r="D1623" s="37" t="s">
        <v>2592</v>
      </c>
      <c r="E1623" s="1169"/>
      <c r="F1623" s="887">
        <v>111</v>
      </c>
      <c r="G1623" s="1209" t="s">
        <v>409</v>
      </c>
      <c r="H1623" s="471" t="s">
        <v>3872</v>
      </c>
      <c r="I1623" s="750"/>
      <c r="J1623" s="644"/>
      <c r="K1623" s="965">
        <v>9600</v>
      </c>
      <c r="L1623" s="906">
        <f t="shared" si="70"/>
        <v>12268140</v>
      </c>
    </row>
    <row r="1624" spans="1:12" ht="18" customHeight="1" x14ac:dyDescent="0.15">
      <c r="A1624" s="880"/>
      <c r="B1624" s="883"/>
      <c r="C1624" s="884">
        <v>45755</v>
      </c>
      <c r="D1624" s="1119" t="s">
        <v>2594</v>
      </c>
      <c r="E1624" s="1168"/>
      <c r="F1624" s="886">
        <v>141</v>
      </c>
      <c r="G1624" s="1100" t="s">
        <v>409</v>
      </c>
      <c r="H1624" s="111" t="s">
        <v>3872</v>
      </c>
      <c r="I1624" s="741"/>
      <c r="J1624" s="522"/>
      <c r="K1624" s="901">
        <v>50000</v>
      </c>
      <c r="L1624" s="905">
        <f t="shared" si="70"/>
        <v>12318140</v>
      </c>
    </row>
    <row r="1625" spans="1:12" ht="18" customHeight="1" x14ac:dyDescent="0.15">
      <c r="A1625" s="880">
        <v>35</v>
      </c>
      <c r="B1625" s="883"/>
      <c r="C1625" s="884">
        <v>45755</v>
      </c>
      <c r="D1625" s="1119" t="s">
        <v>2592</v>
      </c>
      <c r="E1625" s="1168"/>
      <c r="F1625" s="886">
        <v>111</v>
      </c>
      <c r="G1625" s="1100" t="s">
        <v>409</v>
      </c>
      <c r="H1625" s="111" t="s">
        <v>3873</v>
      </c>
      <c r="I1625" s="741"/>
      <c r="J1625" s="522"/>
      <c r="K1625" s="901">
        <v>3200</v>
      </c>
      <c r="L1625" s="905">
        <f t="shared" si="70"/>
        <v>12321340</v>
      </c>
    </row>
    <row r="1626" spans="1:12" ht="18" customHeight="1" x14ac:dyDescent="0.15">
      <c r="A1626" s="880"/>
      <c r="B1626" s="883"/>
      <c r="C1626" s="884">
        <v>45755</v>
      </c>
      <c r="D1626" s="1119" t="s">
        <v>2594</v>
      </c>
      <c r="E1626" s="1168"/>
      <c r="F1626" s="886">
        <v>141</v>
      </c>
      <c r="G1626" s="1100" t="s">
        <v>409</v>
      </c>
      <c r="H1626" s="111" t="s">
        <v>3873</v>
      </c>
      <c r="I1626" s="741"/>
      <c r="J1626" s="522"/>
      <c r="K1626" s="901">
        <v>10000</v>
      </c>
      <c r="L1626" s="905">
        <f t="shared" si="70"/>
        <v>12331340</v>
      </c>
    </row>
    <row r="1627" spans="1:12" ht="18" customHeight="1" x14ac:dyDescent="0.15">
      <c r="A1627" s="880"/>
      <c r="B1627" s="883"/>
      <c r="C1627" s="884">
        <v>45761</v>
      </c>
      <c r="D1627" s="1171" t="s">
        <v>2622</v>
      </c>
      <c r="E1627" s="1168"/>
      <c r="F1627" s="886">
        <v>211</v>
      </c>
      <c r="G1627" s="1100" t="s">
        <v>956</v>
      </c>
      <c r="H1627" s="111" t="s">
        <v>3527</v>
      </c>
      <c r="I1627" s="741"/>
      <c r="J1627" s="522">
        <v>368193</v>
      </c>
      <c r="K1627" s="901"/>
      <c r="L1627" s="905">
        <f t="shared" si="70"/>
        <v>11963147</v>
      </c>
    </row>
    <row r="1628" spans="1:12" ht="18" customHeight="1" x14ac:dyDescent="0.15">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15">
      <c r="A1629" s="880"/>
      <c r="B1629" s="883"/>
      <c r="C1629" s="884">
        <v>45762</v>
      </c>
      <c r="D1629" s="1171" t="s">
        <v>2625</v>
      </c>
      <c r="E1629" s="1168"/>
      <c r="F1629" s="886">
        <v>231</v>
      </c>
      <c r="G1629" s="1100"/>
      <c r="H1629" s="111" t="s">
        <v>3874</v>
      </c>
      <c r="I1629" s="741"/>
      <c r="J1629" s="522">
        <v>440</v>
      </c>
      <c r="K1629" s="901"/>
      <c r="L1629" s="905">
        <f t="shared" si="70"/>
        <v>11962267</v>
      </c>
    </row>
    <row r="1630" spans="1:12" ht="18" customHeight="1" x14ac:dyDescent="0.15">
      <c r="A1630" s="880">
        <v>13</v>
      </c>
      <c r="B1630" s="883"/>
      <c r="C1630" s="884">
        <v>45762</v>
      </c>
      <c r="D1630" s="1119" t="s">
        <v>2592</v>
      </c>
      <c r="E1630" s="1168"/>
      <c r="F1630" s="886">
        <v>111</v>
      </c>
      <c r="G1630" s="1100" t="s">
        <v>73</v>
      </c>
      <c r="H1630" s="111" t="s">
        <v>3875</v>
      </c>
      <c r="I1630" s="741"/>
      <c r="J1630" s="522"/>
      <c r="K1630" s="901">
        <v>58200</v>
      </c>
      <c r="L1630" s="905">
        <f t="shared" si="70"/>
        <v>12020467</v>
      </c>
    </row>
    <row r="1631" spans="1:12" ht="18" customHeight="1" x14ac:dyDescent="0.15">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15">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15">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15">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15">
      <c r="A1635" s="880"/>
      <c r="B1635" s="883"/>
      <c r="C1635" s="884">
        <v>45772</v>
      </c>
      <c r="D1635" s="1119" t="s">
        <v>2561</v>
      </c>
      <c r="E1635" s="1168"/>
      <c r="F1635" s="886">
        <v>131</v>
      </c>
      <c r="G1635" s="1100" t="s">
        <v>3342</v>
      </c>
      <c r="H1635" s="111"/>
      <c r="I1635" s="741"/>
      <c r="J1635" s="522"/>
      <c r="K1635" s="901">
        <v>35000</v>
      </c>
      <c r="L1635" s="905">
        <f t="shared" si="70"/>
        <v>12125467</v>
      </c>
    </row>
    <row r="1636" spans="1:12" ht="18" customHeight="1" x14ac:dyDescent="0.15">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15">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15">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15">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15">
      <c r="A1640" s="880"/>
      <c r="B1640" s="883"/>
      <c r="C1640" s="884">
        <v>45789</v>
      </c>
      <c r="D1640" s="1171" t="s">
        <v>2852</v>
      </c>
      <c r="E1640" s="1168"/>
      <c r="F1640" s="886">
        <v>221</v>
      </c>
      <c r="G1640" s="1100" t="s">
        <v>4</v>
      </c>
      <c r="H1640" s="111" t="s">
        <v>3876</v>
      </c>
      <c r="I1640" s="741"/>
      <c r="J1640" s="522">
        <v>150000</v>
      </c>
      <c r="K1640" s="901"/>
      <c r="L1640" s="905">
        <f t="shared" si="70"/>
        <v>12100467</v>
      </c>
    </row>
    <row r="1641" spans="1:12" ht="18" customHeight="1" x14ac:dyDescent="0.15">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15">
      <c r="A1642" s="880"/>
      <c r="B1642" s="883"/>
      <c r="C1642" s="884">
        <v>45789</v>
      </c>
      <c r="D1642" s="1171" t="s">
        <v>2852</v>
      </c>
      <c r="E1642" s="1168"/>
      <c r="F1642" s="886">
        <v>221</v>
      </c>
      <c r="G1642" s="1100" t="s">
        <v>4</v>
      </c>
      <c r="H1642" s="111" t="s">
        <v>3877</v>
      </c>
      <c r="I1642" s="741"/>
      <c r="J1642" s="522">
        <v>80000</v>
      </c>
      <c r="K1642" s="901"/>
      <c r="L1642" s="905">
        <f t="shared" si="70"/>
        <v>12020027</v>
      </c>
    </row>
    <row r="1643" spans="1:12" ht="18" customHeight="1" x14ac:dyDescent="0.15">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15">
      <c r="A1644" s="880"/>
      <c r="B1644" s="883"/>
      <c r="C1644" s="884">
        <v>45792</v>
      </c>
      <c r="D1644" s="1119" t="s">
        <v>2561</v>
      </c>
      <c r="E1644" s="1168"/>
      <c r="F1644" s="886">
        <v>131</v>
      </c>
      <c r="G1644" s="1100" t="s">
        <v>3528</v>
      </c>
      <c r="H1644" s="111"/>
      <c r="I1644" s="741"/>
      <c r="J1644" s="522"/>
      <c r="K1644" s="901">
        <v>20000</v>
      </c>
      <c r="L1644" s="905">
        <f t="shared" si="70"/>
        <v>12039587</v>
      </c>
    </row>
    <row r="1645" spans="1:12" ht="18" customHeight="1" x14ac:dyDescent="0.15">
      <c r="A1645" s="880"/>
      <c r="B1645" s="883"/>
      <c r="C1645" s="884">
        <v>45793</v>
      </c>
      <c r="D1645" s="1171" t="s">
        <v>2622</v>
      </c>
      <c r="E1645" s="1168"/>
      <c r="F1645" s="886">
        <v>211</v>
      </c>
      <c r="G1645" s="1100" t="s">
        <v>2568</v>
      </c>
      <c r="H1645" s="111" t="s">
        <v>3526</v>
      </c>
      <c r="I1645" s="741"/>
      <c r="J1645" s="522">
        <v>408733</v>
      </c>
      <c r="K1645" s="901"/>
      <c r="L1645" s="905">
        <f t="shared" si="70"/>
        <v>11630854</v>
      </c>
    </row>
    <row r="1646" spans="1:12" ht="18" customHeight="1" x14ac:dyDescent="0.15">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15">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15">
      <c r="A1648" s="880"/>
      <c r="B1648" s="883"/>
      <c r="C1648" s="884">
        <v>45799</v>
      </c>
      <c r="D1648" s="1119" t="s">
        <v>762</v>
      </c>
      <c r="E1648" s="1168"/>
      <c r="F1648" s="886">
        <v>151</v>
      </c>
      <c r="G1648" s="1100" t="s">
        <v>26</v>
      </c>
      <c r="H1648" s="111" t="s">
        <v>3343</v>
      </c>
      <c r="I1648" s="741"/>
      <c r="J1648" s="522"/>
      <c r="K1648" s="901">
        <v>2500</v>
      </c>
      <c r="L1648" s="905">
        <f t="shared" si="70"/>
        <v>11635414</v>
      </c>
    </row>
    <row r="1649" spans="1:12" ht="18" customHeight="1" x14ac:dyDescent="0.15">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15">
      <c r="A1650" s="880">
        <v>33</v>
      </c>
      <c r="B1650" s="883"/>
      <c r="C1650" s="884">
        <v>45805</v>
      </c>
      <c r="D1650" s="1119" t="s">
        <v>2592</v>
      </c>
      <c r="E1650" s="1168"/>
      <c r="F1650" s="886">
        <v>111</v>
      </c>
      <c r="G1650" s="1100" t="s">
        <v>409</v>
      </c>
      <c r="H1650" s="111" t="s">
        <v>3878</v>
      </c>
      <c r="I1650" s="741"/>
      <c r="J1650" s="522"/>
      <c r="K1650" s="901">
        <v>3600</v>
      </c>
      <c r="L1650" s="905">
        <f>IF(C1650="","",L1649+K1650-J1650)</f>
        <v>11789014</v>
      </c>
    </row>
    <row r="1651" spans="1:12" ht="18" customHeight="1" x14ac:dyDescent="0.15">
      <c r="A1651" s="880"/>
      <c r="B1651" s="883"/>
      <c r="C1651" s="884">
        <v>45805</v>
      </c>
      <c r="D1651" s="1119" t="s">
        <v>2594</v>
      </c>
      <c r="E1651" s="1168"/>
      <c r="F1651" s="886">
        <v>141</v>
      </c>
      <c r="G1651" s="1100" t="s">
        <v>409</v>
      </c>
      <c r="H1651" s="111" t="s">
        <v>3878</v>
      </c>
      <c r="I1651" s="741"/>
      <c r="J1651" s="522"/>
      <c r="K1651" s="901">
        <v>50000</v>
      </c>
      <c r="L1651" s="905">
        <f>IF(C1651="","",L1650+K1651-J1651)</f>
        <v>11839014</v>
      </c>
    </row>
    <row r="1652" spans="1:12" ht="18" customHeight="1" x14ac:dyDescent="0.15">
      <c r="A1652" s="880">
        <v>16</v>
      </c>
      <c r="B1652" s="883"/>
      <c r="C1652" s="884">
        <v>45807</v>
      </c>
      <c r="D1652" s="1119" t="s">
        <v>2592</v>
      </c>
      <c r="E1652" s="1168"/>
      <c r="F1652" s="886">
        <v>111</v>
      </c>
      <c r="G1652" s="1100" t="s">
        <v>77</v>
      </c>
      <c r="H1652" s="111" t="s">
        <v>3879</v>
      </c>
      <c r="I1652" s="741"/>
      <c r="J1652" s="522"/>
      <c r="K1652" s="901">
        <v>21600</v>
      </c>
      <c r="L1652" s="905">
        <f t="shared" ref="L1652:L1715" si="71">IF(C1652="","",L1651+K1652-J1652)</f>
        <v>11860614</v>
      </c>
    </row>
    <row r="1653" spans="1:12" ht="18" customHeight="1" x14ac:dyDescent="0.15">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15">
      <c r="A1654" s="880"/>
      <c r="B1654" s="883"/>
      <c r="C1654" s="884">
        <v>45810</v>
      </c>
      <c r="D1654" s="1119" t="s">
        <v>2561</v>
      </c>
      <c r="E1654" s="1168"/>
      <c r="F1654" s="886">
        <v>131</v>
      </c>
      <c r="G1654" s="1100" t="s">
        <v>2244</v>
      </c>
      <c r="H1654" s="111" t="s">
        <v>3880</v>
      </c>
      <c r="I1654" s="741"/>
      <c r="J1654" s="522"/>
      <c r="K1654" s="901">
        <v>20000</v>
      </c>
      <c r="L1654" s="905">
        <f t="shared" si="71"/>
        <v>11890614</v>
      </c>
    </row>
    <row r="1655" spans="1:12" ht="18" customHeight="1" x14ac:dyDescent="0.15">
      <c r="A1655" s="880"/>
      <c r="B1655" s="883"/>
      <c r="C1655" s="884">
        <v>45810</v>
      </c>
      <c r="D1655" s="1171" t="s">
        <v>2757</v>
      </c>
      <c r="E1655" s="1168"/>
      <c r="F1655" s="886">
        <v>251</v>
      </c>
      <c r="G1655" s="1100" t="s">
        <v>26</v>
      </c>
      <c r="H1655" s="111" t="s">
        <v>3545</v>
      </c>
      <c r="I1655" s="741"/>
      <c r="J1655" s="522">
        <v>2500</v>
      </c>
      <c r="K1655" s="901"/>
      <c r="L1655" s="905">
        <f t="shared" si="71"/>
        <v>11888114</v>
      </c>
    </row>
    <row r="1656" spans="1:12" ht="18" customHeight="1" x14ac:dyDescent="0.15">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15">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15">
      <c r="A1658" s="880">
        <v>51</v>
      </c>
      <c r="B1658" s="883"/>
      <c r="C1658" s="884">
        <v>45819</v>
      </c>
      <c r="D1658" s="1119" t="s">
        <v>2592</v>
      </c>
      <c r="E1658" s="1168"/>
      <c r="F1658" s="886">
        <v>111</v>
      </c>
      <c r="G1658" s="1100" t="s">
        <v>321</v>
      </c>
      <c r="H1658" s="111" t="s">
        <v>3881</v>
      </c>
      <c r="I1658" s="741"/>
      <c r="J1658" s="522"/>
      <c r="K1658" s="901">
        <v>4600</v>
      </c>
      <c r="L1658" s="905">
        <f t="shared" si="71"/>
        <v>11982439</v>
      </c>
    </row>
    <row r="1659" spans="1:12" ht="18" customHeight="1" x14ac:dyDescent="0.15">
      <c r="A1659" s="880"/>
      <c r="B1659" s="883"/>
      <c r="C1659" s="884">
        <v>45819</v>
      </c>
      <c r="D1659" s="1119" t="s">
        <v>2594</v>
      </c>
      <c r="E1659" s="1168"/>
      <c r="F1659" s="886">
        <v>141</v>
      </c>
      <c r="G1659" s="1100" t="s">
        <v>321</v>
      </c>
      <c r="H1659" s="111" t="s">
        <v>3881</v>
      </c>
      <c r="I1659" s="741"/>
      <c r="J1659" s="522"/>
      <c r="K1659" s="901">
        <v>50000</v>
      </c>
      <c r="L1659" s="905">
        <f t="shared" si="71"/>
        <v>12032439</v>
      </c>
    </row>
    <row r="1660" spans="1:12" ht="18" customHeight="1" x14ac:dyDescent="0.15">
      <c r="A1660" s="880">
        <v>19</v>
      </c>
      <c r="B1660" s="883"/>
      <c r="C1660" s="884">
        <v>45840</v>
      </c>
      <c r="D1660" s="1119" t="s">
        <v>2592</v>
      </c>
      <c r="E1660" s="1168"/>
      <c r="F1660" s="886">
        <v>111</v>
      </c>
      <c r="G1660" s="1100" t="s">
        <v>456</v>
      </c>
      <c r="H1660" s="111" t="s">
        <v>3882</v>
      </c>
      <c r="I1660" s="741"/>
      <c r="J1660" s="522"/>
      <c r="K1660" s="901">
        <v>64000</v>
      </c>
      <c r="L1660" s="905">
        <f t="shared" si="71"/>
        <v>12096439</v>
      </c>
    </row>
    <row r="1661" spans="1:12" ht="18" customHeight="1" x14ac:dyDescent="0.15">
      <c r="A1661" s="880"/>
      <c r="B1661" s="883"/>
      <c r="C1661" s="884">
        <v>45840</v>
      </c>
      <c r="D1661" s="1119" t="s">
        <v>2594</v>
      </c>
      <c r="E1661" s="1168"/>
      <c r="F1661" s="886">
        <v>141</v>
      </c>
      <c r="G1661" s="1100" t="s">
        <v>456</v>
      </c>
      <c r="H1661" s="111" t="s">
        <v>3882</v>
      </c>
      <c r="I1661" s="741"/>
      <c r="J1661" s="522"/>
      <c r="K1661" s="901">
        <v>30000</v>
      </c>
      <c r="L1661" s="905">
        <f t="shared" si="71"/>
        <v>12126439</v>
      </c>
    </row>
    <row r="1662" spans="1:12" ht="18" customHeight="1" x14ac:dyDescent="0.15">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15">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15">
      <c r="A1664" s="880"/>
      <c r="B1664" s="883"/>
      <c r="C1664" s="884">
        <v>45896</v>
      </c>
      <c r="D1664" s="1171" t="s">
        <v>2852</v>
      </c>
      <c r="E1664" s="1168"/>
      <c r="F1664" s="886">
        <v>221</v>
      </c>
      <c r="G1664" s="1100" t="s">
        <v>4</v>
      </c>
      <c r="H1664" s="111" t="s">
        <v>3883</v>
      </c>
      <c r="I1664" s="741"/>
      <c r="J1664" s="522">
        <v>200000</v>
      </c>
      <c r="K1664" s="901"/>
      <c r="L1664" s="905">
        <f t="shared" si="71"/>
        <v>11977760</v>
      </c>
    </row>
    <row r="1665" spans="1:12" ht="18" customHeight="1" x14ac:dyDescent="0.15">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15">
      <c r="A1666" s="880">
        <v>36</v>
      </c>
      <c r="B1666" s="883"/>
      <c r="C1666" s="884">
        <v>45918</v>
      </c>
      <c r="D1666" s="1119" t="s">
        <v>2592</v>
      </c>
      <c r="E1666" s="1168"/>
      <c r="F1666" s="886">
        <v>111</v>
      </c>
      <c r="G1666" s="1100" t="s">
        <v>142</v>
      </c>
      <c r="H1666" s="111" t="s">
        <v>3884</v>
      </c>
      <c r="I1666" s="741"/>
      <c r="J1666" s="522"/>
      <c r="K1666" s="901">
        <v>2800</v>
      </c>
      <c r="L1666" s="905">
        <f t="shared" si="71"/>
        <v>11980120</v>
      </c>
    </row>
    <row r="1667" spans="1:12" ht="18" customHeight="1" x14ac:dyDescent="0.15">
      <c r="A1667" s="880"/>
      <c r="B1667" s="883"/>
      <c r="C1667" s="884">
        <v>45918</v>
      </c>
      <c r="D1667" s="1119" t="s">
        <v>2594</v>
      </c>
      <c r="E1667" s="1168"/>
      <c r="F1667" s="886">
        <v>141</v>
      </c>
      <c r="G1667" s="1100" t="s">
        <v>142</v>
      </c>
      <c r="H1667" s="111" t="s">
        <v>3884</v>
      </c>
      <c r="I1667" s="741"/>
      <c r="J1667" s="522"/>
      <c r="K1667" s="901">
        <v>50000</v>
      </c>
      <c r="L1667" s="905">
        <f t="shared" si="71"/>
        <v>12030120</v>
      </c>
    </row>
    <row r="1668" spans="1:12" ht="18" customHeight="1" x14ac:dyDescent="0.15">
      <c r="A1668" s="880"/>
      <c r="B1668" s="883"/>
      <c r="C1668" s="884">
        <v>45936</v>
      </c>
      <c r="D1668" s="1119" t="s">
        <v>2561</v>
      </c>
      <c r="E1668" s="1168"/>
      <c r="F1668" s="886">
        <v>131</v>
      </c>
      <c r="G1668" s="1100" t="s">
        <v>325</v>
      </c>
      <c r="H1668" s="111"/>
      <c r="I1668" s="741"/>
      <c r="J1668" s="522"/>
      <c r="K1668" s="901">
        <v>140000</v>
      </c>
      <c r="L1668" s="905">
        <f t="shared" si="71"/>
        <v>12170120</v>
      </c>
    </row>
    <row r="1669" spans="1:12" ht="18" customHeight="1" x14ac:dyDescent="0.15">
      <c r="A1669" s="880"/>
      <c r="B1669" s="883"/>
      <c r="C1669" s="897"/>
      <c r="D1669" s="1119"/>
      <c r="E1669" s="1168"/>
      <c r="F1669" s="886"/>
      <c r="G1669" s="1100"/>
      <c r="H1669" s="111"/>
      <c r="I1669" s="741"/>
      <c r="J1669" s="522"/>
      <c r="K1669" s="901"/>
      <c r="L1669" s="905" t="str">
        <f t="shared" si="71"/>
        <v/>
      </c>
    </row>
    <row r="1670" spans="1:12" ht="18" customHeight="1" x14ac:dyDescent="0.15">
      <c r="A1670" s="880"/>
      <c r="B1670" s="883"/>
      <c r="C1670" s="897"/>
      <c r="D1670" s="1119"/>
      <c r="E1670" s="1168"/>
      <c r="F1670" s="886"/>
      <c r="G1670" s="1100"/>
      <c r="H1670" s="111"/>
      <c r="I1670" s="741"/>
      <c r="J1670" s="522"/>
      <c r="K1670" s="901"/>
      <c r="L1670" s="905" t="str">
        <f t="shared" si="71"/>
        <v/>
      </c>
    </row>
    <row r="1671" spans="1:12" ht="18" customHeight="1" x14ac:dyDescent="0.15">
      <c r="A1671" s="880"/>
      <c r="B1671" s="883"/>
      <c r="C1671" s="897"/>
      <c r="D1671" s="1119"/>
      <c r="E1671" s="1168"/>
      <c r="F1671" s="886"/>
      <c r="G1671" s="1100"/>
      <c r="H1671" s="111"/>
      <c r="I1671" s="741"/>
      <c r="J1671" s="522"/>
      <c r="K1671" s="901"/>
      <c r="L1671" s="905" t="str">
        <f t="shared" si="71"/>
        <v/>
      </c>
    </row>
    <row r="1672" spans="1:12" ht="18" customHeight="1" x14ac:dyDescent="0.15">
      <c r="A1672" s="880"/>
      <c r="B1672" s="883"/>
      <c r="C1672" s="897"/>
      <c r="D1672" s="1119"/>
      <c r="E1672" s="1168"/>
      <c r="F1672" s="886"/>
      <c r="G1672" s="1100"/>
      <c r="H1672" s="111"/>
      <c r="I1672" s="741"/>
      <c r="J1672" s="522"/>
      <c r="K1672" s="901"/>
      <c r="L1672" s="905" t="str">
        <f t="shared" si="71"/>
        <v/>
      </c>
    </row>
    <row r="1673" spans="1:12" ht="18" customHeight="1" x14ac:dyDescent="0.15">
      <c r="A1673" s="880"/>
      <c r="B1673" s="883"/>
      <c r="C1673" s="897"/>
      <c r="D1673" s="1119"/>
      <c r="E1673" s="1168"/>
      <c r="F1673" s="886"/>
      <c r="G1673" s="1100"/>
      <c r="H1673" s="111"/>
      <c r="I1673" s="741"/>
      <c r="J1673" s="522"/>
      <c r="K1673" s="901"/>
      <c r="L1673" s="905" t="str">
        <f t="shared" si="71"/>
        <v/>
      </c>
    </row>
    <row r="1674" spans="1:12" ht="18" customHeight="1" x14ac:dyDescent="0.15">
      <c r="A1674" s="880"/>
      <c r="B1674" s="883"/>
      <c r="C1674" s="897"/>
      <c r="D1674" s="1119"/>
      <c r="E1674" s="1168"/>
      <c r="F1674" s="886"/>
      <c r="G1674" s="1100"/>
      <c r="H1674" s="111"/>
      <c r="I1674" s="741"/>
      <c r="J1674" s="522"/>
      <c r="K1674" s="901"/>
      <c r="L1674" s="905" t="str">
        <f t="shared" si="71"/>
        <v/>
      </c>
    </row>
    <row r="1675" spans="1:12" ht="18" customHeight="1" x14ac:dyDescent="0.15">
      <c r="A1675" s="880"/>
      <c r="B1675" s="883"/>
      <c r="C1675" s="897"/>
      <c r="D1675" s="1119"/>
      <c r="E1675" s="1168"/>
      <c r="F1675" s="886"/>
      <c r="G1675" s="1100"/>
      <c r="H1675" s="111"/>
      <c r="I1675" s="741"/>
      <c r="J1675" s="522"/>
      <c r="K1675" s="901"/>
      <c r="L1675" s="905" t="str">
        <f t="shared" si="71"/>
        <v/>
      </c>
    </row>
    <row r="1676" spans="1:12" ht="18" customHeight="1" x14ac:dyDescent="0.15">
      <c r="A1676" s="880"/>
      <c r="B1676" s="883"/>
      <c r="C1676" s="897"/>
      <c r="D1676" s="1119"/>
      <c r="E1676" s="1168"/>
      <c r="F1676" s="886"/>
      <c r="G1676" s="1100"/>
      <c r="H1676" s="111"/>
      <c r="I1676" s="741"/>
      <c r="J1676" s="522"/>
      <c r="K1676" s="901"/>
      <c r="L1676" s="905" t="str">
        <f t="shared" si="71"/>
        <v/>
      </c>
    </row>
    <row r="1677" spans="1:12" ht="18" customHeight="1" x14ac:dyDescent="0.15">
      <c r="A1677" s="880"/>
      <c r="B1677" s="883"/>
      <c r="C1677" s="897"/>
      <c r="D1677" s="1119"/>
      <c r="E1677" s="1168"/>
      <c r="F1677" s="886"/>
      <c r="G1677" s="1100"/>
      <c r="H1677" s="111"/>
      <c r="I1677" s="741"/>
      <c r="J1677" s="522"/>
      <c r="K1677" s="901"/>
      <c r="L1677" s="905" t="str">
        <f t="shared" si="71"/>
        <v/>
      </c>
    </row>
    <row r="1678" spans="1:12" ht="18" customHeight="1" x14ac:dyDescent="0.15">
      <c r="A1678" s="880"/>
      <c r="B1678" s="883"/>
      <c r="C1678" s="897"/>
      <c r="D1678" s="1119"/>
      <c r="E1678" s="1168"/>
      <c r="F1678" s="886"/>
      <c r="G1678" s="1100"/>
      <c r="H1678" s="111"/>
      <c r="I1678" s="741"/>
      <c r="J1678" s="522"/>
      <c r="K1678" s="901"/>
      <c r="L1678" s="905" t="str">
        <f t="shared" si="71"/>
        <v/>
      </c>
    </row>
    <row r="1679" spans="1:12" ht="18" customHeight="1" x14ac:dyDescent="0.15">
      <c r="A1679" s="880"/>
      <c r="B1679" s="883"/>
      <c r="C1679" s="897"/>
      <c r="D1679" s="1119"/>
      <c r="E1679" s="1168"/>
      <c r="F1679" s="886"/>
      <c r="G1679" s="1100"/>
      <c r="H1679" s="111"/>
      <c r="I1679" s="741"/>
      <c r="J1679" s="522"/>
      <c r="K1679" s="901"/>
      <c r="L1679" s="905" t="str">
        <f t="shared" si="71"/>
        <v/>
      </c>
    </row>
    <row r="1680" spans="1:12" ht="18" customHeight="1" x14ac:dyDescent="0.15">
      <c r="A1680" s="880"/>
      <c r="B1680" s="883"/>
      <c r="C1680" s="897"/>
      <c r="D1680" s="1119"/>
      <c r="E1680" s="1168"/>
      <c r="F1680" s="886"/>
      <c r="G1680" s="1100"/>
      <c r="H1680" s="111"/>
      <c r="I1680" s="741"/>
      <c r="J1680" s="522"/>
      <c r="K1680" s="901"/>
      <c r="L1680" s="905" t="str">
        <f t="shared" si="71"/>
        <v/>
      </c>
    </row>
    <row r="1681" spans="1:12" ht="18" customHeight="1" x14ac:dyDescent="0.15">
      <c r="A1681" s="880"/>
      <c r="B1681" s="883"/>
      <c r="C1681" s="897"/>
      <c r="D1681" s="1119"/>
      <c r="E1681" s="1168"/>
      <c r="F1681" s="886"/>
      <c r="G1681" s="1100"/>
      <c r="H1681" s="111"/>
      <c r="I1681" s="741"/>
      <c r="J1681" s="522"/>
      <c r="K1681" s="901"/>
      <c r="L1681" s="905" t="str">
        <f t="shared" si="71"/>
        <v/>
      </c>
    </row>
    <row r="1682" spans="1:12" ht="18" customHeight="1" x14ac:dyDescent="0.15">
      <c r="A1682" s="880"/>
      <c r="B1682" s="883"/>
      <c r="C1682" s="897"/>
      <c r="D1682" s="1119"/>
      <c r="E1682" s="1168"/>
      <c r="F1682" s="886"/>
      <c r="G1682" s="1100"/>
      <c r="H1682" s="111"/>
      <c r="I1682" s="741"/>
      <c r="J1682" s="522"/>
      <c r="K1682" s="901"/>
      <c r="L1682" s="905" t="str">
        <f t="shared" si="71"/>
        <v/>
      </c>
    </row>
    <row r="1683" spans="1:12" ht="18" customHeight="1" x14ac:dyDescent="0.15">
      <c r="A1683" s="880"/>
      <c r="B1683" s="883"/>
      <c r="C1683" s="897"/>
      <c r="D1683" s="1119"/>
      <c r="E1683" s="1168"/>
      <c r="F1683" s="886"/>
      <c r="G1683" s="1100"/>
      <c r="H1683" s="111"/>
      <c r="I1683" s="741"/>
      <c r="J1683" s="522"/>
      <c r="K1683" s="901"/>
      <c r="L1683" s="905" t="str">
        <f t="shared" si="71"/>
        <v/>
      </c>
    </row>
    <row r="1684" spans="1:12" ht="18" customHeight="1" x14ac:dyDescent="0.15">
      <c r="A1684" s="880"/>
      <c r="B1684" s="883"/>
      <c r="C1684" s="897"/>
      <c r="D1684" s="1119"/>
      <c r="E1684" s="1168"/>
      <c r="F1684" s="886"/>
      <c r="G1684" s="1100"/>
      <c r="H1684" s="111"/>
      <c r="I1684" s="741"/>
      <c r="J1684" s="522"/>
      <c r="K1684" s="901"/>
      <c r="L1684" s="905" t="str">
        <f t="shared" si="71"/>
        <v/>
      </c>
    </row>
    <row r="1685" spans="1:12" ht="18" customHeight="1" x14ac:dyDescent="0.15">
      <c r="A1685" s="880"/>
      <c r="B1685" s="883"/>
      <c r="C1685" s="897"/>
      <c r="D1685" s="1119"/>
      <c r="E1685" s="1168"/>
      <c r="F1685" s="886"/>
      <c r="G1685" s="1100"/>
      <c r="H1685" s="111"/>
      <c r="I1685" s="741"/>
      <c r="J1685" s="522"/>
      <c r="K1685" s="901"/>
      <c r="L1685" s="905" t="str">
        <f t="shared" si="71"/>
        <v/>
      </c>
    </row>
    <row r="1686" spans="1:12" ht="18" customHeight="1" x14ac:dyDescent="0.15">
      <c r="A1686" s="880"/>
      <c r="B1686" s="883"/>
      <c r="C1686" s="897"/>
      <c r="D1686" s="1119"/>
      <c r="E1686" s="1168"/>
      <c r="F1686" s="886"/>
      <c r="G1686" s="1100"/>
      <c r="H1686" s="111"/>
      <c r="I1686" s="741"/>
      <c r="J1686" s="522"/>
      <c r="K1686" s="901"/>
      <c r="L1686" s="905" t="str">
        <f t="shared" si="71"/>
        <v/>
      </c>
    </row>
    <row r="1687" spans="1:12" ht="18" customHeight="1" x14ac:dyDescent="0.15">
      <c r="A1687" s="880"/>
      <c r="B1687" s="883"/>
      <c r="C1687" s="897"/>
      <c r="D1687" s="1119"/>
      <c r="E1687" s="1168"/>
      <c r="F1687" s="886"/>
      <c r="G1687" s="1100"/>
      <c r="H1687" s="111"/>
      <c r="I1687" s="741"/>
      <c r="J1687" s="522"/>
      <c r="K1687" s="901"/>
      <c r="L1687" s="905" t="str">
        <f t="shared" si="71"/>
        <v/>
      </c>
    </row>
    <row r="1688" spans="1:12" ht="18" customHeight="1" x14ac:dyDescent="0.15">
      <c r="A1688" s="880"/>
      <c r="B1688" s="883"/>
      <c r="C1688" s="897"/>
      <c r="D1688" s="1119"/>
      <c r="E1688" s="1168"/>
      <c r="F1688" s="886"/>
      <c r="G1688" s="1100"/>
      <c r="H1688" s="111"/>
      <c r="I1688" s="741"/>
      <c r="J1688" s="522"/>
      <c r="K1688" s="901"/>
      <c r="L1688" s="905" t="str">
        <f t="shared" si="71"/>
        <v/>
      </c>
    </row>
    <row r="1689" spans="1:12" ht="18" customHeight="1" x14ac:dyDescent="0.15">
      <c r="A1689" s="880"/>
      <c r="B1689" s="883"/>
      <c r="C1689" s="897"/>
      <c r="D1689" s="1119"/>
      <c r="E1689" s="1168"/>
      <c r="F1689" s="886"/>
      <c r="G1689" s="1100"/>
      <c r="H1689" s="111"/>
      <c r="I1689" s="741"/>
      <c r="J1689" s="522"/>
      <c r="K1689" s="901"/>
      <c r="L1689" s="905" t="str">
        <f t="shared" si="71"/>
        <v/>
      </c>
    </row>
    <row r="1690" spans="1:12" ht="18" customHeight="1" x14ac:dyDescent="0.15">
      <c r="A1690" s="880"/>
      <c r="B1690" s="883"/>
      <c r="C1690" s="897"/>
      <c r="D1690" s="1119"/>
      <c r="E1690" s="1168"/>
      <c r="F1690" s="886"/>
      <c r="G1690" s="1100"/>
      <c r="H1690" s="111"/>
      <c r="I1690" s="741"/>
      <c r="J1690" s="522"/>
      <c r="K1690" s="901"/>
      <c r="L1690" s="905" t="str">
        <f t="shared" si="71"/>
        <v/>
      </c>
    </row>
    <row r="1691" spans="1:12" ht="18" customHeight="1" x14ac:dyDescent="0.15">
      <c r="A1691" s="880"/>
      <c r="B1691" s="883"/>
      <c r="C1691" s="897"/>
      <c r="D1691" s="1119"/>
      <c r="E1691" s="1168"/>
      <c r="F1691" s="886"/>
      <c r="G1691" s="1100"/>
      <c r="H1691" s="111"/>
      <c r="I1691" s="741"/>
      <c r="J1691" s="522"/>
      <c r="K1691" s="901"/>
      <c r="L1691" s="905" t="str">
        <f t="shared" si="71"/>
        <v/>
      </c>
    </row>
    <row r="1692" spans="1:12" ht="18" customHeight="1" x14ac:dyDescent="0.15">
      <c r="A1692" s="880"/>
      <c r="B1692" s="883"/>
      <c r="C1692" s="897"/>
      <c r="D1692" s="1119"/>
      <c r="E1692" s="1168"/>
      <c r="F1692" s="886"/>
      <c r="G1692" s="1100"/>
      <c r="H1692" s="111"/>
      <c r="I1692" s="741"/>
      <c r="J1692" s="522"/>
      <c r="K1692" s="901"/>
      <c r="L1692" s="905" t="str">
        <f t="shared" si="71"/>
        <v/>
      </c>
    </row>
    <row r="1693" spans="1:12" ht="18" customHeight="1" x14ac:dyDescent="0.15">
      <c r="A1693" s="880"/>
      <c r="B1693" s="883"/>
      <c r="C1693" s="897"/>
      <c r="D1693" s="1119"/>
      <c r="E1693" s="1168"/>
      <c r="F1693" s="886"/>
      <c r="G1693" s="1100"/>
      <c r="H1693" s="111"/>
      <c r="I1693" s="741"/>
      <c r="J1693" s="522"/>
      <c r="K1693" s="901"/>
      <c r="L1693" s="905" t="str">
        <f t="shared" si="71"/>
        <v/>
      </c>
    </row>
    <row r="1694" spans="1:12" ht="18" customHeight="1" x14ac:dyDescent="0.15">
      <c r="A1694" s="880"/>
      <c r="B1694" s="883"/>
      <c r="C1694" s="897"/>
      <c r="D1694" s="1119"/>
      <c r="E1694" s="1168"/>
      <c r="F1694" s="886"/>
      <c r="G1694" s="1100"/>
      <c r="H1694" s="111"/>
      <c r="I1694" s="741"/>
      <c r="J1694" s="522"/>
      <c r="K1694" s="901"/>
      <c r="L1694" s="905" t="str">
        <f t="shared" si="71"/>
        <v/>
      </c>
    </row>
    <row r="1695" spans="1:12" ht="18" customHeight="1" x14ac:dyDescent="0.15">
      <c r="A1695" s="880"/>
      <c r="B1695" s="883"/>
      <c r="C1695" s="897"/>
      <c r="D1695" s="1119"/>
      <c r="E1695" s="1168"/>
      <c r="F1695" s="886"/>
      <c r="G1695" s="1100"/>
      <c r="H1695" s="111"/>
      <c r="I1695" s="741"/>
      <c r="J1695" s="522"/>
      <c r="K1695" s="901"/>
      <c r="L1695" s="905" t="str">
        <f t="shared" si="71"/>
        <v/>
      </c>
    </row>
    <row r="1696" spans="1:12" ht="18" customHeight="1" x14ac:dyDescent="0.15">
      <c r="A1696" s="880"/>
      <c r="B1696" s="883"/>
      <c r="C1696" s="897"/>
      <c r="D1696" s="1119"/>
      <c r="E1696" s="1168"/>
      <c r="F1696" s="886"/>
      <c r="G1696" s="1100"/>
      <c r="H1696" s="111"/>
      <c r="I1696" s="741"/>
      <c r="J1696" s="522"/>
      <c r="K1696" s="901"/>
      <c r="L1696" s="905" t="str">
        <f t="shared" si="71"/>
        <v/>
      </c>
    </row>
    <row r="1697" spans="1:12" ht="18" customHeight="1" x14ac:dyDescent="0.15">
      <c r="A1697" s="880"/>
      <c r="B1697" s="883"/>
      <c r="C1697" s="897"/>
      <c r="D1697" s="1119"/>
      <c r="E1697" s="1168"/>
      <c r="F1697" s="886"/>
      <c r="G1697" s="1100"/>
      <c r="H1697" s="111"/>
      <c r="I1697" s="741"/>
      <c r="J1697" s="522"/>
      <c r="K1697" s="901"/>
      <c r="L1697" s="905" t="str">
        <f t="shared" si="71"/>
        <v/>
      </c>
    </row>
    <row r="1698" spans="1:12" ht="18" customHeight="1" x14ac:dyDescent="0.15">
      <c r="A1698" s="880"/>
      <c r="B1698" s="883"/>
      <c r="C1698" s="897"/>
      <c r="D1698" s="1119"/>
      <c r="E1698" s="1168"/>
      <c r="F1698" s="886"/>
      <c r="G1698" s="1100"/>
      <c r="H1698" s="111"/>
      <c r="I1698" s="741"/>
      <c r="J1698" s="522"/>
      <c r="K1698" s="901"/>
      <c r="L1698" s="905" t="str">
        <f t="shared" si="71"/>
        <v/>
      </c>
    </row>
    <row r="1699" spans="1:12" ht="18" customHeight="1" x14ac:dyDescent="0.15">
      <c r="A1699" s="880"/>
      <c r="B1699" s="883"/>
      <c r="C1699" s="897"/>
      <c r="D1699" s="1119"/>
      <c r="E1699" s="1168"/>
      <c r="F1699" s="886"/>
      <c r="G1699" s="1100"/>
      <c r="H1699" s="111"/>
      <c r="I1699" s="741"/>
      <c r="J1699" s="522"/>
      <c r="K1699" s="901"/>
      <c r="L1699" s="905" t="str">
        <f t="shared" si="71"/>
        <v/>
      </c>
    </row>
    <row r="1700" spans="1:12" ht="18" customHeight="1" x14ac:dyDescent="0.15">
      <c r="A1700" s="880"/>
      <c r="B1700" s="883"/>
      <c r="C1700" s="897"/>
      <c r="D1700" s="1119"/>
      <c r="E1700" s="1168"/>
      <c r="F1700" s="886"/>
      <c r="G1700" s="1100"/>
      <c r="H1700" s="111"/>
      <c r="I1700" s="741"/>
      <c r="J1700" s="522"/>
      <c r="K1700" s="901"/>
      <c r="L1700" s="905" t="str">
        <f t="shared" si="71"/>
        <v/>
      </c>
    </row>
    <row r="1701" spans="1:12" ht="18" customHeight="1" x14ac:dyDescent="0.15">
      <c r="A1701" s="880"/>
      <c r="B1701" s="883"/>
      <c r="C1701" s="897"/>
      <c r="D1701" s="1119"/>
      <c r="E1701" s="1168"/>
      <c r="F1701" s="886"/>
      <c r="G1701" s="1100"/>
      <c r="H1701" s="111"/>
      <c r="I1701" s="741"/>
      <c r="J1701" s="522"/>
      <c r="K1701" s="901"/>
      <c r="L1701" s="905" t="str">
        <f t="shared" si="71"/>
        <v/>
      </c>
    </row>
    <row r="1702" spans="1:12" ht="18" customHeight="1" x14ac:dyDescent="0.15">
      <c r="A1702" s="880"/>
      <c r="B1702" s="883"/>
      <c r="C1702" s="897"/>
      <c r="D1702" s="1119"/>
      <c r="E1702" s="1168"/>
      <c r="F1702" s="886"/>
      <c r="G1702" s="1100"/>
      <c r="H1702" s="111"/>
      <c r="I1702" s="741"/>
      <c r="J1702" s="522"/>
      <c r="K1702" s="901"/>
      <c r="L1702" s="905" t="str">
        <f t="shared" si="71"/>
        <v/>
      </c>
    </row>
    <row r="1703" spans="1:12" ht="18" customHeight="1" x14ac:dyDescent="0.15">
      <c r="A1703" s="880"/>
      <c r="B1703" s="883"/>
      <c r="C1703" s="897"/>
      <c r="D1703" s="1119"/>
      <c r="E1703" s="1168"/>
      <c r="F1703" s="886"/>
      <c r="G1703" s="1100"/>
      <c r="H1703" s="111"/>
      <c r="I1703" s="741"/>
      <c r="J1703" s="522"/>
      <c r="K1703" s="901"/>
      <c r="L1703" s="905" t="str">
        <f t="shared" si="71"/>
        <v/>
      </c>
    </row>
    <row r="1704" spans="1:12" ht="18" customHeight="1" x14ac:dyDescent="0.15">
      <c r="A1704" s="880"/>
      <c r="B1704" s="883"/>
      <c r="C1704" s="897"/>
      <c r="D1704" s="1119"/>
      <c r="E1704" s="1168"/>
      <c r="F1704" s="886"/>
      <c r="G1704" s="1100"/>
      <c r="H1704" s="111"/>
      <c r="I1704" s="741"/>
      <c r="J1704" s="522"/>
      <c r="K1704" s="901"/>
      <c r="L1704" s="905" t="str">
        <f t="shared" si="71"/>
        <v/>
      </c>
    </row>
    <row r="1705" spans="1:12" ht="18" customHeight="1" x14ac:dyDescent="0.15">
      <c r="A1705" s="880"/>
      <c r="B1705" s="883"/>
      <c r="C1705" s="897"/>
      <c r="D1705" s="1119"/>
      <c r="E1705" s="1168"/>
      <c r="F1705" s="886"/>
      <c r="G1705" s="1100"/>
      <c r="H1705" s="111"/>
      <c r="I1705" s="741"/>
      <c r="J1705" s="522"/>
      <c r="K1705" s="901"/>
      <c r="L1705" s="905" t="str">
        <f t="shared" si="71"/>
        <v/>
      </c>
    </row>
    <row r="1706" spans="1:12" ht="18" customHeight="1" x14ac:dyDescent="0.15">
      <c r="A1706" s="880"/>
      <c r="B1706" s="883"/>
      <c r="C1706" s="897"/>
      <c r="D1706" s="1119"/>
      <c r="E1706" s="1168"/>
      <c r="F1706" s="886"/>
      <c r="G1706" s="1100"/>
      <c r="H1706" s="111"/>
      <c r="I1706" s="741"/>
      <c r="J1706" s="522"/>
      <c r="K1706" s="901"/>
      <c r="L1706" s="905" t="str">
        <f t="shared" si="71"/>
        <v/>
      </c>
    </row>
    <row r="1707" spans="1:12" ht="18" customHeight="1" x14ac:dyDescent="0.15">
      <c r="A1707" s="880"/>
      <c r="B1707" s="883"/>
      <c r="C1707" s="897"/>
      <c r="D1707" s="1119"/>
      <c r="E1707" s="1168"/>
      <c r="F1707" s="886"/>
      <c r="G1707" s="1100"/>
      <c r="H1707" s="111"/>
      <c r="I1707" s="741"/>
      <c r="J1707" s="522"/>
      <c r="K1707" s="901"/>
      <c r="L1707" s="905" t="str">
        <f t="shared" si="71"/>
        <v/>
      </c>
    </row>
    <row r="1708" spans="1:12" ht="18" customHeight="1" x14ac:dyDescent="0.15">
      <c r="A1708" s="880"/>
      <c r="B1708" s="883"/>
      <c r="C1708" s="897"/>
      <c r="D1708" s="1119"/>
      <c r="E1708" s="1168"/>
      <c r="F1708" s="886"/>
      <c r="G1708" s="1100"/>
      <c r="H1708" s="111"/>
      <c r="I1708" s="741"/>
      <c r="J1708" s="522"/>
      <c r="K1708" s="901"/>
      <c r="L1708" s="905" t="str">
        <f t="shared" si="71"/>
        <v/>
      </c>
    </row>
    <row r="1709" spans="1:12" ht="18" customHeight="1" x14ac:dyDescent="0.15">
      <c r="A1709" s="880"/>
      <c r="B1709" s="883"/>
      <c r="C1709" s="897"/>
      <c r="D1709" s="1119"/>
      <c r="E1709" s="1168"/>
      <c r="F1709" s="886"/>
      <c r="G1709" s="1100"/>
      <c r="H1709" s="111"/>
      <c r="I1709" s="741"/>
      <c r="J1709" s="522"/>
      <c r="K1709" s="901"/>
      <c r="L1709" s="905" t="str">
        <f t="shared" si="71"/>
        <v/>
      </c>
    </row>
    <row r="1710" spans="1:12" ht="18" customHeight="1" x14ac:dyDescent="0.15">
      <c r="A1710" s="880"/>
      <c r="B1710" s="883"/>
      <c r="C1710" s="897"/>
      <c r="D1710" s="1119"/>
      <c r="E1710" s="1168"/>
      <c r="F1710" s="886"/>
      <c r="G1710" s="1100"/>
      <c r="H1710" s="111"/>
      <c r="I1710" s="741"/>
      <c r="J1710" s="522"/>
      <c r="K1710" s="901"/>
      <c r="L1710" s="905" t="str">
        <f t="shared" si="71"/>
        <v/>
      </c>
    </row>
    <row r="1711" spans="1:12" ht="18" customHeight="1" x14ac:dyDescent="0.15">
      <c r="A1711" s="880"/>
      <c r="B1711" s="883"/>
      <c r="C1711" s="897"/>
      <c r="D1711" s="1119"/>
      <c r="E1711" s="1168"/>
      <c r="F1711" s="886"/>
      <c r="G1711" s="1100"/>
      <c r="H1711" s="111"/>
      <c r="I1711" s="741"/>
      <c r="J1711" s="522"/>
      <c r="K1711" s="901"/>
      <c r="L1711" s="905" t="str">
        <f t="shared" si="71"/>
        <v/>
      </c>
    </row>
    <row r="1712" spans="1:12" ht="18" customHeight="1" x14ac:dyDescent="0.15">
      <c r="A1712" s="880"/>
      <c r="B1712" s="883"/>
      <c r="C1712" s="897"/>
      <c r="D1712" s="1119"/>
      <c r="E1712" s="1168"/>
      <c r="F1712" s="886"/>
      <c r="G1712" s="1100"/>
      <c r="H1712" s="111"/>
      <c r="I1712" s="741"/>
      <c r="J1712" s="522"/>
      <c r="K1712" s="901"/>
      <c r="L1712" s="905" t="str">
        <f t="shared" si="71"/>
        <v/>
      </c>
    </row>
    <row r="1713" spans="1:12" ht="18" customHeight="1" x14ac:dyDescent="0.15">
      <c r="A1713" s="880"/>
      <c r="B1713" s="883"/>
      <c r="C1713" s="897"/>
      <c r="D1713" s="1119"/>
      <c r="E1713" s="1168"/>
      <c r="F1713" s="886"/>
      <c r="G1713" s="1100"/>
      <c r="H1713" s="111"/>
      <c r="I1713" s="741"/>
      <c r="J1713" s="522"/>
      <c r="K1713" s="901"/>
      <c r="L1713" s="905" t="str">
        <f t="shared" si="71"/>
        <v/>
      </c>
    </row>
    <row r="1714" spans="1:12" ht="18" customHeight="1" x14ac:dyDescent="0.15">
      <c r="A1714" s="880"/>
      <c r="B1714" s="883"/>
      <c r="C1714" s="897"/>
      <c r="D1714" s="1119"/>
      <c r="E1714" s="1168"/>
      <c r="F1714" s="886"/>
      <c r="G1714" s="1100"/>
      <c r="H1714" s="111"/>
      <c r="I1714" s="741"/>
      <c r="J1714" s="522"/>
      <c r="K1714" s="901"/>
      <c r="L1714" s="905" t="str">
        <f t="shared" si="71"/>
        <v/>
      </c>
    </row>
    <row r="1715" spans="1:12" ht="18" customHeight="1" x14ac:dyDescent="0.15">
      <c r="A1715" s="880"/>
      <c r="B1715" s="883"/>
      <c r="C1715" s="897"/>
      <c r="D1715" s="1119"/>
      <c r="E1715" s="1168"/>
      <c r="F1715" s="886"/>
      <c r="G1715" s="1100"/>
      <c r="H1715" s="111"/>
      <c r="I1715" s="741"/>
      <c r="J1715" s="522"/>
      <c r="K1715" s="901"/>
      <c r="L1715" s="905" t="str">
        <f t="shared" si="71"/>
        <v/>
      </c>
    </row>
    <row r="1716" spans="1:12" ht="18" customHeight="1" x14ac:dyDescent="0.15">
      <c r="A1716" s="880"/>
      <c r="B1716" s="883"/>
      <c r="C1716" s="897"/>
      <c r="D1716" s="1119"/>
      <c r="E1716" s="1168"/>
      <c r="F1716" s="886"/>
      <c r="G1716" s="1100"/>
      <c r="H1716" s="111"/>
      <c r="I1716" s="741"/>
      <c r="J1716" s="522"/>
      <c r="K1716" s="901"/>
      <c r="L1716" s="905" t="str">
        <f t="shared" ref="L1716:L1727" si="72">IF(C1716="","",L1715+K1716-J1716)</f>
        <v/>
      </c>
    </row>
    <row r="1717" spans="1:12" ht="18" customHeight="1" x14ac:dyDescent="0.15">
      <c r="A1717" s="880"/>
      <c r="B1717" s="883"/>
      <c r="C1717" s="897"/>
      <c r="D1717" s="1119"/>
      <c r="E1717" s="1168"/>
      <c r="F1717" s="886"/>
      <c r="G1717" s="1100"/>
      <c r="H1717" s="111"/>
      <c r="I1717" s="741"/>
      <c r="J1717" s="522"/>
      <c r="K1717" s="901"/>
      <c r="L1717" s="905" t="str">
        <f t="shared" si="72"/>
        <v/>
      </c>
    </row>
    <row r="1718" spans="1:12" ht="18" customHeight="1" x14ac:dyDescent="0.15">
      <c r="A1718" s="880"/>
      <c r="B1718" s="883"/>
      <c r="C1718" s="897"/>
      <c r="D1718" s="1119"/>
      <c r="E1718" s="1168"/>
      <c r="F1718" s="886"/>
      <c r="G1718" s="1100"/>
      <c r="H1718" s="111"/>
      <c r="I1718" s="741"/>
      <c r="J1718" s="522"/>
      <c r="K1718" s="901"/>
      <c r="L1718" s="905" t="str">
        <f t="shared" si="72"/>
        <v/>
      </c>
    </row>
    <row r="1719" spans="1:12" ht="18" customHeight="1" x14ac:dyDescent="0.15">
      <c r="A1719" s="880"/>
      <c r="B1719" s="883"/>
      <c r="C1719" s="897"/>
      <c r="D1719" s="1119"/>
      <c r="E1719" s="1168"/>
      <c r="F1719" s="886"/>
      <c r="G1719" s="1100"/>
      <c r="H1719" s="111"/>
      <c r="I1719" s="741"/>
      <c r="J1719" s="522"/>
      <c r="K1719" s="901"/>
      <c r="L1719" s="905" t="str">
        <f t="shared" si="72"/>
        <v/>
      </c>
    </row>
    <row r="1720" spans="1:12" ht="18" customHeight="1" x14ac:dyDescent="0.15">
      <c r="A1720" s="880"/>
      <c r="B1720" s="883"/>
      <c r="C1720" s="897"/>
      <c r="D1720" s="1119"/>
      <c r="E1720" s="1168"/>
      <c r="F1720" s="886"/>
      <c r="G1720" s="1100"/>
      <c r="H1720" s="111"/>
      <c r="I1720" s="741"/>
      <c r="J1720" s="522"/>
      <c r="K1720" s="901"/>
      <c r="L1720" s="905" t="str">
        <f t="shared" si="72"/>
        <v/>
      </c>
    </row>
    <row r="1721" spans="1:12" ht="18" customHeight="1" x14ac:dyDescent="0.15">
      <c r="A1721" s="880"/>
      <c r="B1721" s="883"/>
      <c r="C1721" s="897"/>
      <c r="D1721" s="1119"/>
      <c r="E1721" s="1168"/>
      <c r="F1721" s="886"/>
      <c r="G1721" s="1100"/>
      <c r="H1721" s="111"/>
      <c r="I1721" s="741"/>
      <c r="J1721" s="522"/>
      <c r="K1721" s="901"/>
      <c r="L1721" s="905" t="str">
        <f t="shared" si="72"/>
        <v/>
      </c>
    </row>
    <row r="1722" spans="1:12" ht="18" customHeight="1" x14ac:dyDescent="0.15">
      <c r="A1722" s="880"/>
      <c r="B1722" s="883"/>
      <c r="C1722" s="897"/>
      <c r="D1722" s="1119"/>
      <c r="E1722" s="1168"/>
      <c r="F1722" s="886"/>
      <c r="G1722" s="1100"/>
      <c r="H1722" s="111"/>
      <c r="I1722" s="741"/>
      <c r="J1722" s="522"/>
      <c r="K1722" s="901"/>
      <c r="L1722" s="905" t="str">
        <f t="shared" si="72"/>
        <v/>
      </c>
    </row>
    <row r="1723" spans="1:12" ht="18" customHeight="1" x14ac:dyDescent="0.15">
      <c r="A1723" s="880"/>
      <c r="B1723" s="883"/>
      <c r="C1723" s="897"/>
      <c r="D1723" s="1119"/>
      <c r="E1723" s="1168"/>
      <c r="F1723" s="886"/>
      <c r="G1723" s="1100"/>
      <c r="H1723" s="111"/>
      <c r="I1723" s="741"/>
      <c r="J1723" s="522"/>
      <c r="K1723" s="901"/>
      <c r="L1723" s="905" t="str">
        <f t="shared" si="72"/>
        <v/>
      </c>
    </row>
    <row r="1724" spans="1:12" ht="18" customHeight="1" x14ac:dyDescent="0.15">
      <c r="A1724" s="880"/>
      <c r="B1724" s="883"/>
      <c r="C1724" s="897"/>
      <c r="D1724" s="1119"/>
      <c r="E1724" s="1168"/>
      <c r="F1724" s="886"/>
      <c r="G1724" s="1100"/>
      <c r="H1724" s="111"/>
      <c r="I1724" s="741"/>
      <c r="J1724" s="522"/>
      <c r="K1724" s="901"/>
      <c r="L1724" s="905" t="str">
        <f t="shared" si="72"/>
        <v/>
      </c>
    </row>
    <row r="1725" spans="1:12" ht="18" customHeight="1" x14ac:dyDescent="0.15">
      <c r="A1725" s="880"/>
      <c r="B1725" s="883"/>
      <c r="C1725" s="897"/>
      <c r="D1725" s="1119"/>
      <c r="E1725" s="1168"/>
      <c r="F1725" s="886"/>
      <c r="G1725" s="1100"/>
      <c r="H1725" s="111"/>
      <c r="I1725" s="741"/>
      <c r="J1725" s="522"/>
      <c r="K1725" s="901"/>
      <c r="L1725" s="905" t="str">
        <f t="shared" si="72"/>
        <v/>
      </c>
    </row>
    <row r="1726" spans="1:12" ht="18" customHeight="1" x14ac:dyDescent="0.15">
      <c r="A1726" s="880"/>
      <c r="B1726" s="883"/>
      <c r="C1726" s="897"/>
      <c r="D1726" s="1119"/>
      <c r="E1726" s="1168"/>
      <c r="F1726" s="886"/>
      <c r="G1726" s="1100"/>
      <c r="H1726" s="111"/>
      <c r="I1726" s="741"/>
      <c r="J1726" s="522"/>
      <c r="K1726" s="901"/>
      <c r="L1726" s="905" t="str">
        <f t="shared" si="72"/>
        <v/>
      </c>
    </row>
    <row r="1727" spans="1:12" ht="18" customHeight="1" x14ac:dyDescent="0.15">
      <c r="A1727" s="880"/>
      <c r="B1727" s="883"/>
      <c r="C1727" s="897"/>
      <c r="D1727" s="1119"/>
      <c r="E1727" s="1168"/>
      <c r="F1727" s="886"/>
      <c r="G1727" s="1100"/>
      <c r="H1727" s="111"/>
      <c r="I1727" s="741"/>
      <c r="J1727" s="522"/>
      <c r="K1727" s="901"/>
      <c r="L1727" s="905" t="str">
        <f t="shared" si="72"/>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34" r:id="rId4" name="CommandButton2">
          <controlPr defaultSize="0" autoLine="0" r:id="rId5">
            <anchor moveWithCells="1">
              <from>
                <xdr:col>9</xdr:col>
                <xdr:colOff>0</xdr:colOff>
                <xdr:row>0</xdr:row>
                <xdr:rowOff>0</xdr:rowOff>
              </from>
              <to>
                <xdr:col>10</xdr:col>
                <xdr:colOff>438150</xdr:colOff>
                <xdr:row>7</xdr:row>
                <xdr:rowOff>85725</xdr:rowOff>
              </to>
            </anchor>
          </controlPr>
        </control>
      </mc:Choice>
      <mc:Fallback>
        <control shapeId="1034" r:id="rId4" name="CommandButton2"/>
      </mc:Fallback>
    </mc:AlternateContent>
    <mc:AlternateContent xmlns:mc="http://schemas.openxmlformats.org/markup-compatibility/2006">
      <mc:Choice Requires="x14">
        <control shapeId="1033" r:id="rId6" name="CheckBox1">
          <controlPr defaultSize="0" autoLine="0" r:id="rId7">
            <anchor moveWithCells="1">
              <from>
                <xdr:col>0</xdr:col>
                <xdr:colOff>66675</xdr:colOff>
                <xdr:row>7</xdr:row>
                <xdr:rowOff>247650</xdr:rowOff>
              </from>
              <to>
                <xdr:col>1</xdr:col>
                <xdr:colOff>1171575</xdr:colOff>
                <xdr:row>7</xdr:row>
                <xdr:rowOff>476250</xdr:rowOff>
              </to>
            </anchor>
          </controlPr>
        </control>
      </mc:Choice>
      <mc:Fallback>
        <control shapeId="1033" r:id="rId6" name="CheckBox1"/>
      </mc:Fallback>
    </mc:AlternateContent>
    <mc:AlternateContent xmlns:mc="http://schemas.openxmlformats.org/markup-compatibility/2006">
      <mc:Choice Requires="x14">
        <control shapeId="1029" r:id="rId8" name="CommandButton3">
          <controlPr defaultSize="0" disabled="1" autoLine="0" autoPict="0" r:id="rId9">
            <anchor moveWithCells="1">
              <from>
                <xdr:col>0</xdr:col>
                <xdr:colOff>76200</xdr:colOff>
                <xdr:row>0</xdr:row>
                <xdr:rowOff>57150</xdr:rowOff>
              </from>
              <to>
                <xdr:col>1</xdr:col>
                <xdr:colOff>19050</xdr:colOff>
                <xdr:row>0</xdr:row>
                <xdr:rowOff>381000</xdr:rowOff>
              </to>
            </anchor>
          </controlPr>
        </control>
      </mc:Choice>
      <mc:Fallback>
        <control shapeId="1029" r:id="rId8" name="CommandButton3"/>
      </mc:Fallback>
    </mc:AlternateContent>
    <mc:AlternateContent xmlns:mc="http://schemas.openxmlformats.org/markup-compatibility/2006">
      <mc:Choice Requires="x14">
        <control shapeId="1027" r:id="rId10" name="CommandButton1">
          <controlPr defaultSize="0" disabled="1" autoLine="0" r:id="rId11">
            <anchor moveWithCells="1">
              <from>
                <xdr:col>1</xdr:col>
                <xdr:colOff>104775</xdr:colOff>
                <xdr:row>0</xdr:row>
                <xdr:rowOff>66675</xdr:rowOff>
              </from>
              <to>
                <xdr:col>1</xdr:col>
                <xdr:colOff>866775</xdr:colOff>
                <xdr:row>0</xdr:row>
                <xdr:rowOff>390525</xdr:rowOff>
              </to>
            </anchor>
          </controlPr>
        </control>
      </mc:Choice>
      <mc:Fallback>
        <control shapeId="1027" r:id="rId10" name="CommandButton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8"/>
  <sheetViews>
    <sheetView topLeftCell="K7" zoomScaleNormal="100" workbookViewId="0">
      <selection activeCell="Q59" sqref="Q59"/>
    </sheetView>
  </sheetViews>
  <sheetFormatPr defaultRowHeight="24" customHeight="1" outlineLevelCol="1" x14ac:dyDescent="0.15"/>
  <cols>
    <col min="1" max="1" width="8.125" style="100" customWidth="1" outlineLevel="1"/>
    <col min="2" max="2" width="14.625" style="101" customWidth="1" outlineLevel="1"/>
    <col min="3" max="3" width="11.25" style="90" customWidth="1" outlineLevel="1"/>
    <col min="4" max="4" width="9.25" style="100" customWidth="1" outlineLevel="1"/>
    <col min="5" max="5" width="9.25" style="101" customWidth="1" outlineLevel="1"/>
    <col min="6" max="6" width="9.25" customWidth="1" outlineLevel="1"/>
    <col min="7" max="7" width="8.125" style="102" customWidth="1" outlineLevel="1"/>
    <col min="8" max="8" width="14.625" style="103" customWidth="1" outlineLevel="1"/>
    <col min="9" max="9" width="11.25" style="104" customWidth="1" outlineLevel="1"/>
    <col min="10" max="10" width="11.25" style="90" customWidth="1" outlineLevel="1"/>
    <col min="11" max="11" width="8.5" customWidth="1"/>
    <col min="12" max="12" width="39.875" customWidth="1"/>
    <col min="13" max="15" width="16.75" style="90" customWidth="1"/>
    <col min="16" max="19" width="9.75" customWidth="1"/>
  </cols>
  <sheetData>
    <row r="1" spans="1:17" ht="24" customHeight="1" x14ac:dyDescent="0.2">
      <c r="L1" s="1364" t="s">
        <v>3866</v>
      </c>
      <c r="M1" s="1363"/>
      <c r="N1" s="1363"/>
      <c r="O1" s="1363"/>
    </row>
    <row r="2" spans="1:17" s="59" customFormat="1" ht="36" customHeight="1" x14ac:dyDescent="0.15">
      <c r="A2" s="815" t="s">
        <v>1523</v>
      </c>
      <c r="D2" s="58"/>
      <c r="G2" s="60"/>
      <c r="H2" s="61"/>
      <c r="I2" s="61"/>
      <c r="K2" s="762" t="s">
        <v>2545</v>
      </c>
      <c r="M2" s="415">
        <v>45383</v>
      </c>
      <c r="N2" s="417" t="s">
        <v>1510</v>
      </c>
      <c r="O2" s="416">
        <v>45747</v>
      </c>
    </row>
    <row r="3" spans="1:17" s="59" customFormat="1" ht="24" customHeight="1" x14ac:dyDescent="0.15">
      <c r="A3" s="424"/>
      <c r="B3" s="425" t="s">
        <v>2502</v>
      </c>
      <c r="C3" s="426"/>
      <c r="D3" s="1474" t="s">
        <v>378</v>
      </c>
      <c r="E3" s="1474"/>
      <c r="F3" s="1475"/>
      <c r="G3" s="1476" t="s">
        <v>379</v>
      </c>
      <c r="H3" s="1477"/>
      <c r="I3" s="1478"/>
      <c r="J3" s="1479" t="s">
        <v>3197</v>
      </c>
      <c r="L3" s="1481" t="s">
        <v>2578</v>
      </c>
      <c r="M3" s="1484" t="s">
        <v>382</v>
      </c>
      <c r="N3" s="1484" t="s">
        <v>383</v>
      </c>
      <c r="O3" s="1486" t="s">
        <v>384</v>
      </c>
    </row>
    <row r="4" spans="1:17" s="59" customFormat="1" ht="24" customHeight="1" x14ac:dyDescent="0.15">
      <c r="A4" s="63" t="s">
        <v>385</v>
      </c>
      <c r="B4" s="64" t="s">
        <v>386</v>
      </c>
      <c r="C4" s="65" t="s">
        <v>384</v>
      </c>
      <c r="D4" s="759" t="s">
        <v>385</v>
      </c>
      <c r="E4" s="760" t="s">
        <v>386</v>
      </c>
      <c r="F4" s="761" t="s">
        <v>384</v>
      </c>
      <c r="G4" s="63" t="s">
        <v>385</v>
      </c>
      <c r="H4" s="64" t="s">
        <v>386</v>
      </c>
      <c r="I4" s="66" t="s">
        <v>384</v>
      </c>
      <c r="J4" s="1480"/>
      <c r="L4" s="1482"/>
      <c r="M4" s="1485"/>
      <c r="N4" s="1485"/>
      <c r="O4" s="1487"/>
    </row>
    <row r="5" spans="1:17" s="59" customFormat="1" ht="24" customHeight="1" x14ac:dyDescent="0.15">
      <c r="A5" s="982" t="s">
        <v>3196</v>
      </c>
      <c r="B5" s="975"/>
      <c r="C5" s="976">
        <v>0</v>
      </c>
      <c r="D5" s="974"/>
      <c r="E5" s="975"/>
      <c r="F5" s="977"/>
      <c r="G5" s="978"/>
      <c r="H5" s="979"/>
      <c r="I5" s="980"/>
      <c r="J5" s="981">
        <f>C5</f>
        <v>0</v>
      </c>
      <c r="L5" s="71" t="s">
        <v>2504</v>
      </c>
      <c r="M5" s="706">
        <v>78600</v>
      </c>
      <c r="N5" s="706">
        <v>639200</v>
      </c>
      <c r="O5" s="70">
        <f>SUM(M5:N5)</f>
        <v>717800</v>
      </c>
    </row>
    <row r="6" spans="1:17" ht="24" customHeight="1" x14ac:dyDescent="0.15">
      <c r="A6" s="73">
        <v>1543</v>
      </c>
      <c r="B6" s="74">
        <v>45446</v>
      </c>
      <c r="C6" s="75">
        <v>50000</v>
      </c>
      <c r="D6" s="73"/>
      <c r="E6" s="74"/>
      <c r="F6" s="76"/>
      <c r="G6" s="77"/>
      <c r="H6" s="78"/>
      <c r="I6" s="79"/>
      <c r="J6" s="80">
        <f>IF(C6&amp;I6="","",J5+C6-I6)</f>
        <v>50000</v>
      </c>
      <c r="L6" s="81" t="s">
        <v>2505</v>
      </c>
      <c r="M6" s="707"/>
      <c r="N6" s="707"/>
      <c r="O6" s="75">
        <f t="shared" ref="O6:O14" si="0">SUM(M6:N6)</f>
        <v>0</v>
      </c>
    </row>
    <row r="7" spans="1:17" ht="24" customHeight="1" x14ac:dyDescent="0.15">
      <c r="A7" s="73">
        <v>1545</v>
      </c>
      <c r="B7" s="74">
        <v>45446</v>
      </c>
      <c r="C7" s="75">
        <v>10000</v>
      </c>
      <c r="D7" s="73"/>
      <c r="E7" s="74"/>
      <c r="F7" s="76"/>
      <c r="G7" s="77"/>
      <c r="H7" s="78"/>
      <c r="I7" s="79"/>
      <c r="J7" s="80">
        <f t="shared" ref="J7:J47" si="1">IF(C7&amp;I7="","",J6+C7-I7)</f>
        <v>60000</v>
      </c>
      <c r="L7" s="81" t="s">
        <v>2506</v>
      </c>
      <c r="M7" s="707"/>
      <c r="N7" s="707">
        <v>370000</v>
      </c>
      <c r="O7" s="75">
        <f t="shared" si="0"/>
        <v>370000</v>
      </c>
    </row>
    <row r="8" spans="1:17" ht="24" customHeight="1" x14ac:dyDescent="0.15">
      <c r="A8" s="73">
        <v>1548</v>
      </c>
      <c r="B8" s="74">
        <v>45447</v>
      </c>
      <c r="C8" s="75">
        <v>50000</v>
      </c>
      <c r="D8" s="73"/>
      <c r="E8" s="74"/>
      <c r="F8" s="76"/>
      <c r="G8" s="77"/>
      <c r="H8" s="78"/>
      <c r="I8" s="79"/>
      <c r="J8" s="80">
        <f t="shared" si="1"/>
        <v>110000</v>
      </c>
      <c r="L8" s="81" t="s">
        <v>2507</v>
      </c>
      <c r="M8" s="707"/>
      <c r="N8" s="707">
        <v>6913</v>
      </c>
      <c r="O8" s="75">
        <f t="shared" si="0"/>
        <v>6913</v>
      </c>
    </row>
    <row r="9" spans="1:17" ht="24" customHeight="1" x14ac:dyDescent="0.15">
      <c r="A9" s="73">
        <v>1555</v>
      </c>
      <c r="B9" s="74">
        <v>45477</v>
      </c>
      <c r="C9" s="75">
        <v>50000</v>
      </c>
      <c r="D9" s="73"/>
      <c r="E9" s="74"/>
      <c r="F9" s="76"/>
      <c r="G9" s="77"/>
      <c r="H9" s="78"/>
      <c r="I9" s="79"/>
      <c r="J9" s="80">
        <f t="shared" si="1"/>
        <v>160000</v>
      </c>
      <c r="L9" s="81" t="s">
        <v>3181</v>
      </c>
      <c r="M9" s="707"/>
      <c r="N9" s="707">
        <v>40000</v>
      </c>
      <c r="O9" s="75">
        <f t="shared" si="0"/>
        <v>40000</v>
      </c>
      <c r="P9" s="655"/>
    </row>
    <row r="10" spans="1:17" ht="24" customHeight="1" x14ac:dyDescent="0.15">
      <c r="A10" s="73">
        <v>1557</v>
      </c>
      <c r="B10" s="74">
        <v>45505</v>
      </c>
      <c r="C10" s="75">
        <v>30000</v>
      </c>
      <c r="D10" s="73"/>
      <c r="E10" s="74"/>
      <c r="F10" s="76"/>
      <c r="G10" s="77"/>
      <c r="H10" s="78"/>
      <c r="I10" s="79"/>
      <c r="J10" s="80">
        <f t="shared" si="1"/>
        <v>190000</v>
      </c>
      <c r="L10" s="81" t="s">
        <v>2509</v>
      </c>
      <c r="M10" s="707"/>
      <c r="N10" s="707">
        <v>780000</v>
      </c>
      <c r="O10" s="75">
        <f t="shared" si="0"/>
        <v>780000</v>
      </c>
    </row>
    <row r="11" spans="1:17" ht="24" customHeight="1" x14ac:dyDescent="0.15">
      <c r="A11" s="73">
        <v>1561</v>
      </c>
      <c r="B11" s="74">
        <v>45530</v>
      </c>
      <c r="C11" s="75">
        <v>50000</v>
      </c>
      <c r="D11" s="73"/>
      <c r="E11" s="74"/>
      <c r="F11" s="76"/>
      <c r="G11" s="77"/>
      <c r="H11" s="78"/>
      <c r="I11" s="79"/>
      <c r="J11" s="80">
        <f t="shared" si="1"/>
        <v>240000</v>
      </c>
      <c r="L11" s="81" t="s">
        <v>2525</v>
      </c>
      <c r="M11" s="707"/>
      <c r="N11" s="707"/>
      <c r="O11" s="75">
        <f t="shared" si="0"/>
        <v>0</v>
      </c>
      <c r="Q11" s="2"/>
    </row>
    <row r="12" spans="1:17" ht="24" customHeight="1" x14ac:dyDescent="0.15">
      <c r="A12" s="73">
        <v>1563</v>
      </c>
      <c r="B12" s="74">
        <v>45531</v>
      </c>
      <c r="C12" s="75">
        <v>50000</v>
      </c>
      <c r="D12" s="73"/>
      <c r="E12" s="74"/>
      <c r="F12" s="76"/>
      <c r="G12" s="77"/>
      <c r="H12" s="78"/>
      <c r="I12" s="79"/>
      <c r="J12" s="80">
        <f t="shared" si="1"/>
        <v>290000</v>
      </c>
      <c r="L12" s="81" t="s">
        <v>2528</v>
      </c>
      <c r="M12" s="707"/>
      <c r="N12" s="707"/>
      <c r="O12" s="75">
        <f t="shared" si="0"/>
        <v>0</v>
      </c>
    </row>
    <row r="13" spans="1:17" ht="24" customHeight="1" x14ac:dyDescent="0.15">
      <c r="A13" s="73">
        <v>1565</v>
      </c>
      <c r="B13" s="74">
        <v>45532</v>
      </c>
      <c r="C13" s="75">
        <v>30000</v>
      </c>
      <c r="D13" s="73"/>
      <c r="E13" s="74"/>
      <c r="F13" s="76"/>
      <c r="G13" s="77"/>
      <c r="H13" s="78"/>
      <c r="I13" s="79"/>
      <c r="J13" s="80">
        <f t="shared" si="1"/>
        <v>320000</v>
      </c>
      <c r="L13" s="81" t="s">
        <v>2510</v>
      </c>
      <c r="M13" s="707"/>
      <c r="N13" s="707"/>
      <c r="O13" s="75">
        <f t="shared" si="0"/>
        <v>0</v>
      </c>
    </row>
    <row r="14" spans="1:17" ht="24" customHeight="1" x14ac:dyDescent="0.15">
      <c r="A14" s="73">
        <v>1566</v>
      </c>
      <c r="B14" s="74">
        <v>45532</v>
      </c>
      <c r="C14" s="75">
        <v>30000</v>
      </c>
      <c r="D14" s="73"/>
      <c r="E14" s="74"/>
      <c r="F14" s="76"/>
      <c r="G14" s="77"/>
      <c r="H14" s="78"/>
      <c r="I14" s="79"/>
      <c r="J14" s="80">
        <f t="shared" si="1"/>
        <v>350000</v>
      </c>
      <c r="L14" s="89" t="s">
        <v>3645</v>
      </c>
      <c r="M14" s="708"/>
      <c r="N14" s="708">
        <v>4500000</v>
      </c>
      <c r="O14" s="75">
        <f t="shared" si="0"/>
        <v>4500000</v>
      </c>
    </row>
    <row r="15" spans="1:17" ht="24" customHeight="1" x14ac:dyDescent="0.15">
      <c r="A15" s="73">
        <v>1567</v>
      </c>
      <c r="B15" s="74">
        <v>45532</v>
      </c>
      <c r="C15" s="75">
        <v>30000</v>
      </c>
      <c r="D15" s="73"/>
      <c r="E15" s="74"/>
      <c r="F15" s="76"/>
      <c r="G15" s="77"/>
      <c r="H15" s="78"/>
      <c r="I15" s="79"/>
      <c r="J15" s="80">
        <f t="shared" si="1"/>
        <v>380000</v>
      </c>
      <c r="L15" s="86" t="s">
        <v>394</v>
      </c>
      <c r="M15" s="87"/>
      <c r="N15" s="87"/>
      <c r="O15" s="88">
        <f>SUM(O5:O14)</f>
        <v>6414713</v>
      </c>
    </row>
    <row r="16" spans="1:17" ht="24" customHeight="1" x14ac:dyDescent="0.15">
      <c r="A16" s="73"/>
      <c r="B16" s="74"/>
      <c r="C16" s="75"/>
      <c r="D16" s="73"/>
      <c r="E16" s="74"/>
      <c r="F16" s="76"/>
      <c r="G16" s="77">
        <v>1572</v>
      </c>
      <c r="H16" s="78">
        <v>45544</v>
      </c>
      <c r="I16" s="79">
        <v>380000</v>
      </c>
      <c r="J16" s="80">
        <f t="shared" si="1"/>
        <v>0</v>
      </c>
      <c r="L16" s="1481" t="s">
        <v>2579</v>
      </c>
      <c r="M16" s="1488" t="s">
        <v>2529</v>
      </c>
      <c r="N16" s="1484"/>
      <c r="O16" s="1486" t="s">
        <v>384</v>
      </c>
    </row>
    <row r="17" spans="1:16" ht="24" customHeight="1" x14ac:dyDescent="0.15">
      <c r="A17" s="73">
        <v>1580</v>
      </c>
      <c r="B17" s="74">
        <v>45588</v>
      </c>
      <c r="C17" s="75">
        <v>30000</v>
      </c>
      <c r="D17" s="73"/>
      <c r="E17" s="74"/>
      <c r="F17" s="76"/>
      <c r="G17" s="77"/>
      <c r="H17" s="78"/>
      <c r="I17" s="79"/>
      <c r="J17" s="80">
        <f t="shared" si="1"/>
        <v>30000</v>
      </c>
      <c r="L17" s="1482"/>
      <c r="M17" s="1489"/>
      <c r="N17" s="1485"/>
      <c r="O17" s="1487"/>
    </row>
    <row r="18" spans="1:16" ht="24" customHeight="1" x14ac:dyDescent="0.15">
      <c r="A18" s="73">
        <v>1582</v>
      </c>
      <c r="B18" s="74">
        <v>45596</v>
      </c>
      <c r="C18" s="75">
        <v>10000</v>
      </c>
      <c r="D18" s="73"/>
      <c r="E18" s="74"/>
      <c r="F18" s="76"/>
      <c r="G18" s="77"/>
      <c r="H18" s="78"/>
      <c r="I18" s="79"/>
      <c r="J18" s="80">
        <f t="shared" si="1"/>
        <v>40000</v>
      </c>
      <c r="L18" s="71" t="s">
        <v>2511</v>
      </c>
      <c r="M18" s="706"/>
      <c r="N18" s="706">
        <v>883839</v>
      </c>
      <c r="O18" s="70">
        <f>SUM(M18:N18)</f>
        <v>883839</v>
      </c>
    </row>
    <row r="19" spans="1:16" ht="24" customHeight="1" x14ac:dyDescent="0.15">
      <c r="A19" s="73">
        <v>1585</v>
      </c>
      <c r="B19" s="74">
        <v>45601</v>
      </c>
      <c r="C19" s="75">
        <v>50000</v>
      </c>
      <c r="D19" s="73"/>
      <c r="E19" s="74"/>
      <c r="F19" s="76"/>
      <c r="G19" s="77"/>
      <c r="H19" s="78"/>
      <c r="I19" s="79"/>
      <c r="J19" s="80">
        <f t="shared" si="1"/>
        <v>90000</v>
      </c>
      <c r="L19" s="775" t="s">
        <v>2526</v>
      </c>
      <c r="M19" s="776"/>
      <c r="N19" s="776"/>
      <c r="O19" s="75">
        <f t="shared" ref="O19:O30" si="2">SUM(M19:N19)</f>
        <v>0</v>
      </c>
    </row>
    <row r="20" spans="1:16" ht="24" customHeight="1" x14ac:dyDescent="0.15">
      <c r="A20" s="73">
        <v>1587</v>
      </c>
      <c r="B20" s="74">
        <v>45602</v>
      </c>
      <c r="C20" s="75">
        <v>30000</v>
      </c>
      <c r="D20" s="73"/>
      <c r="E20" s="74"/>
      <c r="F20" s="76"/>
      <c r="G20" s="77"/>
      <c r="H20" s="78"/>
      <c r="I20" s="79"/>
      <c r="J20" s="80">
        <f t="shared" si="1"/>
        <v>120000</v>
      </c>
      <c r="L20" s="81" t="s">
        <v>2512</v>
      </c>
      <c r="M20" s="707"/>
      <c r="N20" s="707">
        <v>630000</v>
      </c>
      <c r="O20" s="75">
        <f t="shared" si="2"/>
        <v>630000</v>
      </c>
    </row>
    <row r="21" spans="1:16" ht="24" customHeight="1" x14ac:dyDescent="0.15">
      <c r="A21" s="73">
        <v>1595</v>
      </c>
      <c r="B21" s="74">
        <v>45617</v>
      </c>
      <c r="C21" s="75">
        <v>10000</v>
      </c>
      <c r="D21" s="73"/>
      <c r="E21" s="74"/>
      <c r="F21" s="76"/>
      <c r="G21" s="77"/>
      <c r="H21" s="78"/>
      <c r="I21" s="79"/>
      <c r="J21" s="80">
        <f t="shared" si="1"/>
        <v>130000</v>
      </c>
      <c r="L21" s="81" t="s">
        <v>2513</v>
      </c>
      <c r="M21" s="707"/>
      <c r="N21" s="707">
        <v>5830</v>
      </c>
      <c r="O21" s="75">
        <f t="shared" si="2"/>
        <v>5830</v>
      </c>
    </row>
    <row r="22" spans="1:16" ht="24" customHeight="1" x14ac:dyDescent="0.15">
      <c r="A22" s="73">
        <v>1597</v>
      </c>
      <c r="B22" s="74">
        <v>45622</v>
      </c>
      <c r="C22" s="75">
        <v>30000</v>
      </c>
      <c r="D22" s="73"/>
      <c r="E22" s="74"/>
      <c r="F22" s="76"/>
      <c r="G22" s="77"/>
      <c r="H22" s="78"/>
      <c r="I22" s="79"/>
      <c r="J22" s="80">
        <f t="shared" si="1"/>
        <v>160000</v>
      </c>
      <c r="L22" s="81" t="s">
        <v>2527</v>
      </c>
      <c r="M22" s="707"/>
      <c r="N22" s="707"/>
      <c r="O22" s="75">
        <f t="shared" si="2"/>
        <v>0</v>
      </c>
    </row>
    <row r="23" spans="1:16" ht="24" customHeight="1" x14ac:dyDescent="0.15">
      <c r="A23" s="73">
        <v>1599</v>
      </c>
      <c r="B23" s="74">
        <v>45627</v>
      </c>
      <c r="C23" s="75">
        <v>10000</v>
      </c>
      <c r="D23" s="73"/>
      <c r="E23" s="74"/>
      <c r="F23" s="76"/>
      <c r="G23" s="77"/>
      <c r="H23" s="78"/>
      <c r="I23" s="79"/>
      <c r="J23" s="80">
        <f t="shared" si="1"/>
        <v>170000</v>
      </c>
      <c r="L23" s="81" t="s">
        <v>3180</v>
      </c>
      <c r="M23" s="707"/>
      <c r="N23" s="707">
        <v>45000</v>
      </c>
      <c r="O23" s="75">
        <f t="shared" si="2"/>
        <v>45000</v>
      </c>
    </row>
    <row r="24" spans="1:16" ht="24" customHeight="1" x14ac:dyDescent="0.15">
      <c r="A24" s="73">
        <v>1601</v>
      </c>
      <c r="B24" s="74">
        <v>45643</v>
      </c>
      <c r="C24" s="75">
        <v>50000</v>
      </c>
      <c r="D24" s="73"/>
      <c r="E24" s="74"/>
      <c r="F24" s="76"/>
      <c r="G24" s="77"/>
      <c r="H24" s="78"/>
      <c r="I24" s="79"/>
      <c r="J24" s="80">
        <f t="shared" si="1"/>
        <v>220000</v>
      </c>
      <c r="L24" s="81" t="s">
        <v>2515</v>
      </c>
      <c r="M24" s="707"/>
      <c r="N24" s="707">
        <v>780000</v>
      </c>
      <c r="O24" s="75">
        <f>SUM(M24:N24)</f>
        <v>780000</v>
      </c>
      <c r="P24" s="1483"/>
    </row>
    <row r="25" spans="1:16" ht="24" customHeight="1" x14ac:dyDescent="0.15">
      <c r="A25" s="73">
        <v>1603</v>
      </c>
      <c r="B25" s="74">
        <v>45643</v>
      </c>
      <c r="C25" s="75">
        <v>10000</v>
      </c>
      <c r="D25" s="73"/>
      <c r="E25" s="74"/>
      <c r="F25" s="76"/>
      <c r="G25" s="77"/>
      <c r="H25" s="78"/>
      <c r="I25" s="79"/>
      <c r="J25" s="80">
        <f t="shared" si="1"/>
        <v>230000</v>
      </c>
      <c r="L25" s="81" t="s">
        <v>2514</v>
      </c>
      <c r="M25" s="707"/>
      <c r="N25" s="707"/>
      <c r="O25" s="75">
        <f t="shared" ref="O25" si="3">SUM(M25:N25)</f>
        <v>0</v>
      </c>
      <c r="P25" s="1483"/>
    </row>
    <row r="26" spans="1:16" ht="24" customHeight="1" x14ac:dyDescent="0.15">
      <c r="A26" s="73">
        <v>1604</v>
      </c>
      <c r="B26" s="74">
        <v>45651</v>
      </c>
      <c r="C26" s="75">
        <v>40000</v>
      </c>
      <c r="D26" s="73"/>
      <c r="E26" s="74"/>
      <c r="F26" s="76"/>
      <c r="G26" s="77"/>
      <c r="H26" s="78"/>
      <c r="I26" s="79"/>
      <c r="J26" s="80">
        <f t="shared" si="1"/>
        <v>270000</v>
      </c>
      <c r="L26" s="89" t="s">
        <v>3179</v>
      </c>
      <c r="M26" s="708"/>
      <c r="N26" s="708">
        <v>1500000</v>
      </c>
      <c r="O26" s="75">
        <f>SUM(M26:N26)</f>
        <v>1500000</v>
      </c>
    </row>
    <row r="27" spans="1:16" ht="24" hidden="1" customHeight="1" x14ac:dyDescent="0.15">
      <c r="A27" s="73">
        <v>1606</v>
      </c>
      <c r="B27" s="74">
        <v>45651</v>
      </c>
      <c r="C27" s="75">
        <v>50000</v>
      </c>
      <c r="D27" s="73"/>
      <c r="E27" s="74"/>
      <c r="F27" s="76"/>
      <c r="G27" s="77"/>
      <c r="H27" s="78"/>
      <c r="I27" s="79"/>
      <c r="J27" s="80">
        <f t="shared" si="1"/>
        <v>320000</v>
      </c>
      <c r="L27" s="86" t="s">
        <v>394</v>
      </c>
      <c r="M27" s="87"/>
      <c r="N27" s="87"/>
      <c r="O27" s="70">
        <f t="shared" si="2"/>
        <v>0</v>
      </c>
    </row>
    <row r="28" spans="1:16" ht="24" hidden="1" customHeight="1" x14ac:dyDescent="0.15">
      <c r="A28" s="73">
        <v>1607</v>
      </c>
      <c r="B28" s="74">
        <v>45652</v>
      </c>
      <c r="C28" s="75">
        <v>10000</v>
      </c>
      <c r="D28" s="73"/>
      <c r="E28" s="74"/>
      <c r="F28" s="76"/>
      <c r="G28" s="77"/>
      <c r="H28" s="78"/>
      <c r="I28" s="79"/>
      <c r="J28" s="80">
        <f t="shared" si="1"/>
        <v>330000</v>
      </c>
      <c r="L28" s="767" t="s">
        <v>2518</v>
      </c>
      <c r="M28" s="768"/>
      <c r="N28" s="768"/>
      <c r="O28" s="70">
        <f t="shared" si="2"/>
        <v>0</v>
      </c>
    </row>
    <row r="29" spans="1:16" ht="24" hidden="1" customHeight="1" x14ac:dyDescent="0.15">
      <c r="A29" s="73"/>
      <c r="B29" s="74"/>
      <c r="C29" s="75"/>
      <c r="D29" s="73"/>
      <c r="E29" s="74"/>
      <c r="F29" s="76"/>
      <c r="G29" s="77">
        <v>1610</v>
      </c>
      <c r="H29" s="78">
        <v>45687</v>
      </c>
      <c r="I29" s="79">
        <v>330000</v>
      </c>
      <c r="J29" s="80">
        <f t="shared" si="1"/>
        <v>0</v>
      </c>
      <c r="L29" s="86" t="s">
        <v>402</v>
      </c>
      <c r="M29" s="87"/>
      <c r="N29" s="87"/>
      <c r="O29" s="70">
        <f t="shared" si="2"/>
        <v>0</v>
      </c>
    </row>
    <row r="30" spans="1:16" ht="24" hidden="1" customHeight="1" x14ac:dyDescent="0.15">
      <c r="A30" s="73">
        <v>1612</v>
      </c>
      <c r="B30" s="74">
        <v>45699</v>
      </c>
      <c r="C30" s="75">
        <v>30000</v>
      </c>
      <c r="D30" s="73"/>
      <c r="E30" s="74"/>
      <c r="F30" s="76"/>
      <c r="G30" s="77"/>
      <c r="H30" s="78"/>
      <c r="I30" s="79"/>
      <c r="J30" s="80">
        <f t="shared" si="1"/>
        <v>30000</v>
      </c>
      <c r="L30" s="86" t="s">
        <v>1862</v>
      </c>
      <c r="M30" s="87"/>
      <c r="N30" s="87"/>
      <c r="O30" s="70">
        <f t="shared" si="2"/>
        <v>0</v>
      </c>
    </row>
    <row r="31" spans="1:16" ht="24" customHeight="1" x14ac:dyDescent="0.15">
      <c r="A31" s="73">
        <v>1615</v>
      </c>
      <c r="B31" s="74">
        <v>45713</v>
      </c>
      <c r="C31" s="75">
        <v>10000</v>
      </c>
      <c r="D31" s="73"/>
      <c r="E31" s="74"/>
      <c r="F31" s="76"/>
      <c r="G31" s="77"/>
      <c r="H31" s="78"/>
      <c r="I31" s="79"/>
      <c r="J31" s="80">
        <f t="shared" si="1"/>
        <v>40000</v>
      </c>
      <c r="L31" s="86" t="s">
        <v>394</v>
      </c>
      <c r="M31" s="936"/>
      <c r="N31" s="935"/>
      <c r="O31" s="88">
        <f>SUM(O18:O26)</f>
        <v>3844669</v>
      </c>
      <c r="P31" s="655"/>
    </row>
    <row r="32" spans="1:16" ht="24" hidden="1" customHeight="1" x14ac:dyDescent="0.15">
      <c r="A32" s="73">
        <v>1619</v>
      </c>
      <c r="B32" s="74">
        <v>45740</v>
      </c>
      <c r="C32" s="75">
        <v>30000</v>
      </c>
      <c r="D32" s="73"/>
      <c r="E32" s="74"/>
      <c r="F32" s="76"/>
      <c r="G32" s="77"/>
      <c r="H32" s="78"/>
      <c r="I32" s="79"/>
      <c r="J32" s="80">
        <f t="shared" si="1"/>
        <v>70000</v>
      </c>
      <c r="L32" s="92"/>
      <c r="M32" s="87"/>
      <c r="N32" s="87"/>
      <c r="O32" s="87"/>
    </row>
    <row r="33" spans="1:16" ht="24" hidden="1" customHeight="1" x14ac:dyDescent="0.15">
      <c r="A33" s="73"/>
      <c r="B33" s="74"/>
      <c r="C33" s="75"/>
      <c r="D33" s="73"/>
      <c r="E33" s="74"/>
      <c r="F33" s="76"/>
      <c r="G33" s="77">
        <v>1622</v>
      </c>
      <c r="H33" s="78">
        <v>45747</v>
      </c>
      <c r="I33" s="79">
        <v>70000</v>
      </c>
      <c r="J33" s="80">
        <f t="shared" si="1"/>
        <v>0</v>
      </c>
      <c r="L33" s="767" t="s">
        <v>2534</v>
      </c>
      <c r="M33" s="768"/>
      <c r="N33" s="768"/>
      <c r="O33" s="769"/>
    </row>
    <row r="34" spans="1:16" ht="24" hidden="1" customHeight="1" x14ac:dyDescent="0.15">
      <c r="A34" s="73"/>
      <c r="B34" s="74"/>
      <c r="C34" s="75"/>
      <c r="D34" s="73"/>
      <c r="E34" s="74"/>
      <c r="F34" s="76"/>
      <c r="G34" s="77"/>
      <c r="H34" s="78"/>
      <c r="I34" s="79"/>
      <c r="J34" s="80" t="str">
        <f t="shared" si="1"/>
        <v/>
      </c>
      <c r="L34" s="770" t="s">
        <v>2517</v>
      </c>
      <c r="M34" s="706"/>
      <c r="N34" s="72"/>
      <c r="O34" s="70">
        <v>120000</v>
      </c>
    </row>
    <row r="35" spans="1:16" ht="24" hidden="1" customHeight="1" x14ac:dyDescent="0.15">
      <c r="A35" s="73"/>
      <c r="B35" s="74"/>
      <c r="C35" s="75"/>
      <c r="D35" s="73"/>
      <c r="E35" s="74"/>
      <c r="F35" s="76"/>
      <c r="G35" s="77"/>
      <c r="H35" s="78"/>
      <c r="I35" s="79"/>
      <c r="J35" s="80" t="str">
        <f t="shared" si="1"/>
        <v/>
      </c>
      <c r="L35" s="772" t="s">
        <v>2519</v>
      </c>
      <c r="M35" s="707"/>
      <c r="N35" s="82"/>
      <c r="O35" s="75">
        <f>SUM(N10)</f>
        <v>780000</v>
      </c>
    </row>
    <row r="36" spans="1:16" ht="24" hidden="1" customHeight="1" x14ac:dyDescent="0.15">
      <c r="A36" s="73"/>
      <c r="B36" s="74"/>
      <c r="C36" s="75"/>
      <c r="D36" s="73"/>
      <c r="E36" s="74"/>
      <c r="F36" s="76"/>
      <c r="G36" s="77"/>
      <c r="H36" s="78"/>
      <c r="I36" s="79"/>
      <c r="J36" s="80" t="str">
        <f t="shared" si="1"/>
        <v/>
      </c>
      <c r="L36" s="83" t="s">
        <v>2520</v>
      </c>
      <c r="M36" s="708"/>
      <c r="N36" s="84"/>
      <c r="O36" s="85">
        <f>SUM(N24)</f>
        <v>780000</v>
      </c>
    </row>
    <row r="37" spans="1:16" ht="24" hidden="1" customHeight="1" x14ac:dyDescent="0.15">
      <c r="A37" s="73"/>
      <c r="B37" s="74"/>
      <c r="C37" s="75"/>
      <c r="D37" s="73"/>
      <c r="E37" s="74"/>
      <c r="F37" s="76"/>
      <c r="G37" s="77"/>
      <c r="H37" s="78"/>
      <c r="I37" s="79"/>
      <c r="J37" s="80" t="str">
        <f t="shared" si="1"/>
        <v/>
      </c>
      <c r="L37" s="1356" t="s">
        <v>1504</v>
      </c>
      <c r="M37" s="1357"/>
      <c r="N37" s="1358"/>
      <c r="O37" s="1359">
        <f>O34+O35-O36</f>
        <v>120000</v>
      </c>
    </row>
    <row r="38" spans="1:16" ht="24" customHeight="1" x14ac:dyDescent="0.15">
      <c r="A38" s="73"/>
      <c r="B38" s="74"/>
      <c r="C38" s="75"/>
      <c r="D38" s="73"/>
      <c r="E38" s="74"/>
      <c r="F38" s="76"/>
      <c r="G38" s="77"/>
      <c r="H38" s="78"/>
      <c r="I38" s="79"/>
      <c r="J38" s="80"/>
      <c r="L38" s="1197" t="s">
        <v>3841</v>
      </c>
      <c r="M38" s="1198"/>
      <c r="N38" s="1198"/>
      <c r="O38" s="1360">
        <f>O15-O31</f>
        <v>2570044</v>
      </c>
    </row>
    <row r="39" spans="1:16" ht="24" customHeight="1" x14ac:dyDescent="0.15">
      <c r="A39" s="73"/>
      <c r="B39" s="74"/>
      <c r="C39" s="75"/>
      <c r="D39" s="73"/>
      <c r="E39" s="74"/>
      <c r="F39" s="76"/>
      <c r="G39" s="77"/>
      <c r="H39" s="78"/>
      <c r="I39" s="79"/>
      <c r="J39" s="1369" t="str">
        <f>IF(C39&amp;I39="","",J37+C39-I39)</f>
        <v/>
      </c>
      <c r="K39" s="2"/>
      <c r="L39" s="1353" t="s">
        <v>3839</v>
      </c>
      <c r="P39" s="655"/>
    </row>
    <row r="40" spans="1:16" ht="24" customHeight="1" x14ac:dyDescent="0.15">
      <c r="A40" s="73"/>
      <c r="B40" s="74"/>
      <c r="C40" s="75"/>
      <c r="D40" s="73"/>
      <c r="E40" s="74"/>
      <c r="F40" s="76"/>
      <c r="G40" s="77"/>
      <c r="H40" s="78"/>
      <c r="I40" s="79"/>
      <c r="J40" s="80" t="str">
        <f t="shared" si="1"/>
        <v/>
      </c>
      <c r="L40" s="1200" t="s">
        <v>2567</v>
      </c>
      <c r="M40" s="1201"/>
      <c r="N40" s="1205" t="s">
        <v>2565</v>
      </c>
      <c r="O40" s="1206" t="s">
        <v>2566</v>
      </c>
    </row>
    <row r="41" spans="1:16" ht="24" customHeight="1" x14ac:dyDescent="0.15">
      <c r="A41" s="73"/>
      <c r="B41" s="74"/>
      <c r="C41" s="75"/>
      <c r="D41" s="73"/>
      <c r="E41" s="74"/>
      <c r="F41" s="76"/>
      <c r="G41" s="77"/>
      <c r="H41" s="78"/>
      <c r="I41" s="79"/>
      <c r="J41" s="80" t="str">
        <f t="shared" si="1"/>
        <v/>
      </c>
      <c r="L41" s="770" t="s">
        <v>3834</v>
      </c>
      <c r="M41" s="706"/>
      <c r="N41" s="1340"/>
      <c r="O41" s="70">
        <f>SUM(O5:O8)+O14</f>
        <v>5594713</v>
      </c>
    </row>
    <row r="42" spans="1:16" ht="24" customHeight="1" x14ac:dyDescent="0.15">
      <c r="A42" s="73"/>
      <c r="B42" s="74"/>
      <c r="C42" s="75"/>
      <c r="D42" s="73"/>
      <c r="E42" s="74"/>
      <c r="F42" s="76"/>
      <c r="G42" s="77"/>
      <c r="H42" s="78"/>
      <c r="I42" s="79"/>
      <c r="J42" s="80" t="str">
        <f t="shared" si="1"/>
        <v/>
      </c>
      <c r="L42" s="772" t="s">
        <v>3835</v>
      </c>
      <c r="M42" s="707"/>
      <c r="N42" s="707">
        <f>SUM(O20:O22)+O18+O26</f>
        <v>3019669</v>
      </c>
      <c r="O42" s="1361"/>
    </row>
    <row r="43" spans="1:16" ht="24" customHeight="1" x14ac:dyDescent="0.15">
      <c r="A43" s="73"/>
      <c r="B43" s="74"/>
      <c r="C43" s="75"/>
      <c r="D43" s="73"/>
      <c r="E43" s="74"/>
      <c r="F43" s="76"/>
      <c r="G43" s="77"/>
      <c r="H43" s="78"/>
      <c r="I43" s="79"/>
      <c r="J43" s="80" t="str">
        <f t="shared" si="1"/>
        <v/>
      </c>
      <c r="L43" s="782" t="s">
        <v>2585</v>
      </c>
      <c r="M43" s="776"/>
      <c r="N43" s="1342"/>
      <c r="O43" s="939">
        <f>O19+O22</f>
        <v>0</v>
      </c>
    </row>
    <row r="44" spans="1:16" ht="24" customHeight="1" x14ac:dyDescent="0.15">
      <c r="A44" s="73"/>
      <c r="B44" s="74"/>
      <c r="C44" s="75"/>
      <c r="D44" s="73"/>
      <c r="E44" s="74"/>
      <c r="F44" s="76"/>
      <c r="G44" s="77"/>
      <c r="H44" s="78"/>
      <c r="I44" s="79"/>
      <c r="J44" s="80" t="str">
        <f t="shared" si="1"/>
        <v/>
      </c>
      <c r="L44" s="83" t="s">
        <v>2584</v>
      </c>
      <c r="M44" s="708"/>
      <c r="N44" s="1343"/>
      <c r="O44" s="1339">
        <f>O12+O11</f>
        <v>0</v>
      </c>
    </row>
    <row r="45" spans="1:16" ht="24" customHeight="1" x14ac:dyDescent="0.15">
      <c r="A45" s="73"/>
      <c r="B45" s="74"/>
      <c r="C45" s="75"/>
      <c r="D45" s="73"/>
      <c r="E45" s="74"/>
      <c r="F45" s="76"/>
      <c r="G45" s="77"/>
      <c r="H45" s="78"/>
      <c r="I45" s="79"/>
      <c r="J45" s="1369" t="str">
        <f t="shared" si="1"/>
        <v/>
      </c>
      <c r="K45" s="2"/>
      <c r="L45" s="1355" t="s">
        <v>3836</v>
      </c>
      <c r="M45" s="1349">
        <f>O45-N45</f>
        <v>2575044</v>
      </c>
      <c r="N45" s="1349">
        <f>SUM(N41:N44)</f>
        <v>3019669</v>
      </c>
      <c r="O45" s="1350">
        <f>SUM(O41:O44)</f>
        <v>5594713</v>
      </c>
    </row>
    <row r="46" spans="1:16" ht="24" customHeight="1" x14ac:dyDescent="0.15">
      <c r="A46" s="73"/>
      <c r="B46" s="74"/>
      <c r="C46" s="75"/>
      <c r="D46" s="73"/>
      <c r="E46" s="74"/>
      <c r="F46" s="76"/>
      <c r="G46" s="77"/>
      <c r="H46" s="78"/>
      <c r="I46" s="79"/>
      <c r="J46" s="1369" t="str">
        <f t="shared" si="1"/>
        <v/>
      </c>
      <c r="K46" s="2"/>
      <c r="L46" s="1337" t="s">
        <v>3840</v>
      </c>
      <c r="M46" s="113"/>
      <c r="N46" s="1347"/>
      <c r="O46" s="1348"/>
    </row>
    <row r="47" spans="1:16" ht="24" customHeight="1" x14ac:dyDescent="0.15">
      <c r="A47" s="73"/>
      <c r="B47" s="74"/>
      <c r="C47" s="75"/>
      <c r="D47" s="73"/>
      <c r="E47" s="74"/>
      <c r="F47" s="76"/>
      <c r="G47" s="77"/>
      <c r="H47" s="78"/>
      <c r="I47" s="79"/>
      <c r="J47" s="1369" t="str">
        <f t="shared" si="1"/>
        <v/>
      </c>
      <c r="K47" s="2"/>
      <c r="L47" s="770" t="s">
        <v>2583</v>
      </c>
      <c r="M47" s="706"/>
      <c r="N47" s="1340"/>
      <c r="O47" s="1338">
        <f>O9+O10</f>
        <v>820000</v>
      </c>
    </row>
    <row r="48" spans="1:16" ht="24" customHeight="1" x14ac:dyDescent="0.15">
      <c r="A48" s="73"/>
      <c r="B48" s="74"/>
      <c r="C48" s="75"/>
      <c r="D48" s="73"/>
      <c r="E48" s="74"/>
      <c r="F48" s="76"/>
      <c r="G48" s="77"/>
      <c r="H48" s="78"/>
      <c r="I48" s="79"/>
      <c r="J48" s="80"/>
      <c r="L48" s="772" t="s">
        <v>2582</v>
      </c>
      <c r="M48" s="707"/>
      <c r="N48" s="1341">
        <f>O23+O24</f>
        <v>825000</v>
      </c>
      <c r="O48" s="75"/>
    </row>
    <row r="49" spans="1:16" ht="24" customHeight="1" x14ac:dyDescent="0.15">
      <c r="A49" s="73"/>
      <c r="B49" s="74"/>
      <c r="C49" s="75"/>
      <c r="D49" s="73"/>
      <c r="E49" s="74"/>
      <c r="F49" s="76"/>
      <c r="G49" s="77"/>
      <c r="H49" s="78"/>
      <c r="I49" s="79"/>
      <c r="J49" s="80"/>
      <c r="L49" s="772" t="s">
        <v>2580</v>
      </c>
      <c r="M49" s="707"/>
      <c r="N49" s="1344">
        <f>O25</f>
        <v>0</v>
      </c>
      <c r="O49" s="945"/>
    </row>
    <row r="50" spans="1:16" ht="24" customHeight="1" x14ac:dyDescent="0.15">
      <c r="A50" s="73"/>
      <c r="B50" s="74"/>
      <c r="C50" s="75"/>
      <c r="D50" s="73"/>
      <c r="E50" s="74"/>
      <c r="F50" s="76"/>
      <c r="G50" s="77"/>
      <c r="H50" s="78"/>
      <c r="I50" s="79"/>
      <c r="J50" s="80"/>
      <c r="L50" s="83" t="s">
        <v>2581</v>
      </c>
      <c r="M50" s="708"/>
      <c r="N50" s="1343"/>
      <c r="O50" s="1339"/>
    </row>
    <row r="51" spans="1:16" ht="24" customHeight="1" x14ac:dyDescent="0.15">
      <c r="A51" s="73"/>
      <c r="B51" s="74"/>
      <c r="C51" s="75"/>
      <c r="D51" s="73"/>
      <c r="E51" s="74"/>
      <c r="F51" s="76"/>
      <c r="G51" s="77"/>
      <c r="H51" s="78"/>
      <c r="I51" s="79"/>
      <c r="J51" s="80"/>
      <c r="L51" s="1197" t="s">
        <v>3837</v>
      </c>
      <c r="M51" s="1349">
        <f>O51-N51</f>
        <v>-5000</v>
      </c>
      <c r="N51" s="1349">
        <f>SUM(N47:N50)</f>
        <v>825000</v>
      </c>
      <c r="O51" s="1362">
        <f>SUM(O47:O50)</f>
        <v>820000</v>
      </c>
    </row>
    <row r="52" spans="1:16" ht="24" customHeight="1" x14ac:dyDescent="0.15">
      <c r="A52" s="73"/>
      <c r="B52" s="74"/>
      <c r="C52" s="75"/>
      <c r="D52" s="73"/>
      <c r="E52" s="74"/>
      <c r="F52" s="76"/>
      <c r="G52" s="77"/>
      <c r="H52" s="78"/>
      <c r="I52" s="79"/>
      <c r="J52" s="80"/>
      <c r="L52" s="2"/>
      <c r="M52" s="113"/>
      <c r="N52" s="1347"/>
      <c r="O52" s="1348"/>
    </row>
    <row r="53" spans="1:16" ht="24" customHeight="1" x14ac:dyDescent="0.15">
      <c r="A53" s="73"/>
      <c r="B53" s="74"/>
      <c r="C53" s="75"/>
      <c r="D53" s="73"/>
      <c r="E53" s="74"/>
      <c r="F53" s="76"/>
      <c r="G53" s="77"/>
      <c r="H53" s="78"/>
      <c r="I53" s="79"/>
      <c r="J53" s="80"/>
      <c r="L53" s="535"/>
      <c r="M53" s="936"/>
      <c r="N53" s="1349" t="s">
        <v>3838</v>
      </c>
      <c r="O53" s="1350">
        <f>O38</f>
        <v>2570044</v>
      </c>
    </row>
    <row r="54" spans="1:16" ht="24" customHeight="1" x14ac:dyDescent="0.15">
      <c r="A54" s="73"/>
      <c r="B54" s="74"/>
      <c r="C54" s="75"/>
      <c r="D54" s="73"/>
      <c r="E54" s="74"/>
      <c r="F54" s="76"/>
      <c r="G54" s="77"/>
      <c r="H54" s="78"/>
      <c r="I54" s="79"/>
      <c r="J54" s="80"/>
      <c r="L54" s="1351"/>
      <c r="M54" s="1345"/>
      <c r="N54" s="1345" t="s">
        <v>2531</v>
      </c>
      <c r="O54" s="1346">
        <v>9688496</v>
      </c>
      <c r="P54" s="655"/>
    </row>
    <row r="55" spans="1:16" ht="24" customHeight="1" x14ac:dyDescent="0.15">
      <c r="A55" s="73"/>
      <c r="B55" s="74"/>
      <c r="C55" s="75"/>
      <c r="D55" s="73"/>
      <c r="E55" s="74"/>
      <c r="F55" s="76"/>
      <c r="G55" s="77"/>
      <c r="H55" s="78"/>
      <c r="I55" s="79"/>
      <c r="J55" s="80"/>
      <c r="L55" s="535"/>
      <c r="M55" s="936"/>
      <c r="N55" s="936" t="s">
        <v>2532</v>
      </c>
      <c r="O55" s="937">
        <v>12258540</v>
      </c>
    </row>
    <row r="56" spans="1:16" ht="24" customHeight="1" x14ac:dyDescent="0.15">
      <c r="A56" s="73"/>
      <c r="B56" s="74"/>
      <c r="C56" s="75"/>
      <c r="D56" s="73"/>
      <c r="E56" s="74"/>
      <c r="F56" s="76"/>
      <c r="G56" s="77"/>
      <c r="H56" s="78"/>
      <c r="I56" s="79"/>
      <c r="J56" s="80"/>
      <c r="L56" s="1352"/>
      <c r="M56" s="947"/>
      <c r="N56" s="947" t="s">
        <v>2533</v>
      </c>
      <c r="O56" s="948">
        <f>O53+O54</f>
        <v>12258540</v>
      </c>
    </row>
    <row r="57" spans="1:16" ht="24" customHeight="1" x14ac:dyDescent="0.15">
      <c r="A57" s="73"/>
      <c r="B57" s="74"/>
      <c r="C57" s="75"/>
      <c r="D57" s="73"/>
      <c r="E57" s="74"/>
      <c r="F57" s="76"/>
      <c r="G57" s="77"/>
      <c r="H57" s="78"/>
      <c r="I57" s="79"/>
      <c r="J57" s="80"/>
    </row>
    <row r="58" spans="1:16" ht="24" customHeight="1" x14ac:dyDescent="0.15">
      <c r="A58" s="73"/>
      <c r="B58" s="74"/>
      <c r="C58" s="75"/>
      <c r="D58" s="73"/>
      <c r="E58" s="74"/>
      <c r="F58" s="76"/>
      <c r="G58" s="77"/>
      <c r="H58" s="78"/>
      <c r="I58" s="79"/>
      <c r="J58" s="80"/>
      <c r="L58" t="s">
        <v>3200</v>
      </c>
      <c r="M58" s="546" t="s">
        <v>402</v>
      </c>
      <c r="N58" s="546" t="s">
        <v>3199</v>
      </c>
      <c r="O58" s="546" t="s">
        <v>3198</v>
      </c>
    </row>
    <row r="59" spans="1:16" ht="24" customHeight="1" x14ac:dyDescent="0.15">
      <c r="A59" s="73"/>
      <c r="B59" s="74"/>
      <c r="C59" s="75"/>
      <c r="D59" s="73"/>
      <c r="E59" s="74"/>
      <c r="F59" s="76"/>
      <c r="G59" s="77"/>
      <c r="H59" s="78"/>
      <c r="I59" s="79"/>
      <c r="J59" s="80"/>
      <c r="L59" s="86" t="s">
        <v>3201</v>
      </c>
      <c r="M59" s="936">
        <v>0</v>
      </c>
      <c r="N59" s="936">
        <f>N10-N24</f>
        <v>0</v>
      </c>
      <c r="O59" s="937">
        <f>M59+N59</f>
        <v>0</v>
      </c>
    </row>
    <row r="60" spans="1:16" ht="24" customHeight="1" x14ac:dyDescent="0.15">
      <c r="A60" s="73"/>
      <c r="B60" s="74"/>
      <c r="C60" s="75"/>
      <c r="D60" s="73"/>
      <c r="E60" s="74"/>
      <c r="F60" s="76"/>
      <c r="G60" s="77"/>
      <c r="H60" s="78"/>
      <c r="I60" s="79"/>
      <c r="J60" s="80"/>
      <c r="L60" s="86" t="s">
        <v>3202</v>
      </c>
      <c r="M60" s="936">
        <v>0</v>
      </c>
      <c r="N60" s="936">
        <f>M25-N13</f>
        <v>0</v>
      </c>
      <c r="O60" s="937">
        <f>M60+N60</f>
        <v>0</v>
      </c>
    </row>
    <row r="61" spans="1:16" ht="24" customHeight="1" x14ac:dyDescent="0.15">
      <c r="A61" s="73"/>
      <c r="B61" s="74"/>
      <c r="C61" s="75"/>
      <c r="D61" s="73"/>
      <c r="E61" s="74"/>
      <c r="F61" s="76"/>
      <c r="G61" s="77"/>
      <c r="H61" s="78"/>
      <c r="I61" s="79"/>
      <c r="J61" s="80"/>
    </row>
    <row r="62" spans="1:16" ht="24" customHeight="1" x14ac:dyDescent="0.15">
      <c r="A62" s="73"/>
      <c r="B62" s="74"/>
      <c r="C62" s="75"/>
      <c r="D62" s="73"/>
      <c r="E62" s="74"/>
      <c r="F62" s="76"/>
      <c r="G62" s="77"/>
      <c r="H62" s="78"/>
      <c r="I62" s="79"/>
      <c r="J62" s="80"/>
    </row>
    <row r="63" spans="1:16" ht="24" customHeight="1" x14ac:dyDescent="0.15">
      <c r="A63" s="73"/>
      <c r="B63" s="74"/>
      <c r="C63" s="75"/>
      <c r="D63" s="73"/>
      <c r="E63" s="74"/>
      <c r="F63" s="76"/>
      <c r="G63" s="77"/>
      <c r="H63" s="78"/>
      <c r="I63" s="79"/>
      <c r="J63" s="80"/>
    </row>
    <row r="64" spans="1:16" ht="24" customHeight="1" x14ac:dyDescent="0.15">
      <c r="A64" s="73"/>
      <c r="B64" s="74"/>
      <c r="C64" s="75"/>
      <c r="D64" s="73"/>
      <c r="E64" s="74"/>
      <c r="F64" s="76"/>
      <c r="G64" s="77"/>
      <c r="H64" s="78"/>
      <c r="I64" s="79"/>
      <c r="J64" s="80"/>
    </row>
    <row r="65" spans="1:10" ht="24" customHeight="1" x14ac:dyDescent="0.15">
      <c r="A65" s="73"/>
      <c r="B65" s="74"/>
      <c r="C65" s="75"/>
      <c r="D65" s="73"/>
      <c r="E65" s="74"/>
      <c r="F65" s="76"/>
      <c r="G65" s="77"/>
      <c r="H65" s="78"/>
      <c r="I65" s="79"/>
      <c r="J65" s="80"/>
    </row>
    <row r="66" spans="1:10" ht="24" customHeight="1" x14ac:dyDescent="0.15">
      <c r="A66" s="73"/>
      <c r="B66" s="74"/>
      <c r="C66" s="75"/>
      <c r="D66" s="73"/>
      <c r="E66" s="74"/>
      <c r="F66" s="76"/>
      <c r="G66" s="77"/>
      <c r="H66" s="78"/>
      <c r="I66" s="79"/>
      <c r="J66" s="80"/>
    </row>
    <row r="67" spans="1:10" ht="24" customHeight="1" x14ac:dyDescent="0.15">
      <c r="A67" s="73"/>
      <c r="B67" s="74"/>
      <c r="C67" s="75"/>
      <c r="D67" s="73"/>
      <c r="E67" s="74"/>
      <c r="F67" s="76"/>
      <c r="G67" s="77"/>
      <c r="H67" s="78"/>
      <c r="I67" s="79"/>
      <c r="J67" s="80"/>
    </row>
    <row r="68" spans="1:10" ht="24" customHeight="1" x14ac:dyDescent="0.15">
      <c r="A68" s="73"/>
      <c r="B68" s="74"/>
      <c r="C68" s="75"/>
      <c r="D68" s="73"/>
      <c r="E68" s="74"/>
      <c r="F68" s="76"/>
      <c r="G68" s="77"/>
      <c r="H68" s="78"/>
      <c r="I68" s="79"/>
      <c r="J68" s="80"/>
    </row>
    <row r="69" spans="1:10" ht="24" customHeight="1" x14ac:dyDescent="0.15">
      <c r="A69" s="73"/>
      <c r="B69" s="74"/>
      <c r="C69" s="75"/>
      <c r="D69" s="73"/>
      <c r="E69" s="74"/>
      <c r="F69" s="76"/>
      <c r="G69" s="77"/>
      <c r="H69" s="78"/>
      <c r="I69" s="79"/>
      <c r="J69" s="80"/>
    </row>
    <row r="70" spans="1:10" ht="24" customHeight="1" x14ac:dyDescent="0.15">
      <c r="A70" s="73"/>
      <c r="B70" s="74"/>
      <c r="C70" s="75"/>
      <c r="D70" s="73"/>
      <c r="E70" s="74"/>
      <c r="F70" s="76"/>
      <c r="G70" s="77"/>
      <c r="H70" s="78"/>
      <c r="I70" s="79"/>
      <c r="J70" s="80"/>
    </row>
    <row r="71" spans="1:10" ht="24" customHeight="1" x14ac:dyDescent="0.15">
      <c r="A71" s="73"/>
      <c r="B71" s="74"/>
      <c r="C71" s="75"/>
      <c r="D71" s="73"/>
      <c r="E71" s="74"/>
      <c r="F71" s="76"/>
      <c r="G71" s="77"/>
      <c r="H71" s="78"/>
      <c r="I71" s="79"/>
      <c r="J71" s="80"/>
    </row>
    <row r="72" spans="1:10" ht="24" customHeight="1" x14ac:dyDescent="0.15">
      <c r="A72" s="73"/>
      <c r="B72" s="74"/>
      <c r="C72" s="75"/>
      <c r="D72" s="73"/>
      <c r="E72" s="74"/>
      <c r="F72" s="76"/>
      <c r="G72" s="77"/>
      <c r="H72" s="78"/>
      <c r="I72" s="79"/>
      <c r="J72" s="80"/>
    </row>
    <row r="73" spans="1:10" ht="24" customHeight="1" x14ac:dyDescent="0.15">
      <c r="A73" s="73"/>
      <c r="B73" s="74"/>
      <c r="C73" s="75"/>
      <c r="D73" s="73"/>
      <c r="E73" s="74"/>
      <c r="F73" s="76"/>
      <c r="G73" s="77"/>
      <c r="H73" s="78"/>
      <c r="I73" s="79"/>
      <c r="J73" s="80"/>
    </row>
    <row r="74" spans="1:10" ht="24" customHeight="1" x14ac:dyDescent="0.15">
      <c r="A74" s="73"/>
      <c r="B74" s="74"/>
      <c r="C74" s="75"/>
      <c r="D74" s="73"/>
      <c r="E74" s="74"/>
      <c r="F74" s="76"/>
      <c r="G74" s="77"/>
      <c r="H74" s="78"/>
      <c r="I74" s="79"/>
      <c r="J74" s="80"/>
    </row>
    <row r="75" spans="1:10" ht="24" customHeight="1" x14ac:dyDescent="0.15">
      <c r="A75" s="73"/>
      <c r="B75" s="74"/>
      <c r="C75" s="75"/>
      <c r="D75" s="73"/>
      <c r="E75" s="74"/>
      <c r="F75" s="76"/>
      <c r="G75" s="77"/>
      <c r="H75" s="78"/>
      <c r="I75" s="79"/>
      <c r="J75" s="80"/>
    </row>
    <row r="76" spans="1:10" ht="24" customHeight="1" x14ac:dyDescent="0.15">
      <c r="A76" s="73"/>
      <c r="B76" s="74"/>
      <c r="C76" s="75"/>
      <c r="D76" s="73"/>
      <c r="E76" s="74"/>
      <c r="F76" s="76"/>
      <c r="G76" s="77"/>
      <c r="H76" s="78"/>
      <c r="I76" s="79"/>
      <c r="J76" s="80"/>
    </row>
    <row r="77" spans="1:10" ht="24" customHeight="1" x14ac:dyDescent="0.15">
      <c r="A77" s="73"/>
      <c r="B77" s="74"/>
      <c r="C77" s="75"/>
      <c r="D77" s="73"/>
      <c r="E77" s="74"/>
      <c r="F77" s="76"/>
      <c r="G77" s="77"/>
      <c r="H77" s="78"/>
      <c r="I77" s="79"/>
      <c r="J77" s="80"/>
    </row>
    <row r="78" spans="1:10" ht="24" customHeight="1" x14ac:dyDescent="0.15">
      <c r="A78" s="73"/>
      <c r="B78" s="74"/>
      <c r="C78" s="75"/>
      <c r="D78" s="73"/>
      <c r="E78" s="74"/>
      <c r="F78" s="76"/>
      <c r="G78" s="77"/>
      <c r="H78" s="78"/>
      <c r="I78" s="79"/>
      <c r="J78" s="80"/>
    </row>
    <row r="79" spans="1:10" ht="24" customHeight="1" x14ac:dyDescent="0.15">
      <c r="A79" s="73"/>
      <c r="B79" s="74"/>
      <c r="C79" s="75"/>
      <c r="D79" s="73"/>
      <c r="E79" s="74"/>
      <c r="F79" s="76"/>
      <c r="G79" s="77"/>
      <c r="H79" s="78"/>
      <c r="I79" s="79"/>
      <c r="J79" s="80"/>
    </row>
    <row r="80" spans="1:10" ht="24" customHeight="1" x14ac:dyDescent="0.15">
      <c r="A80" s="73"/>
      <c r="B80" s="74"/>
      <c r="C80" s="75"/>
      <c r="D80" s="73"/>
      <c r="E80" s="74"/>
      <c r="F80" s="76"/>
      <c r="G80" s="77"/>
      <c r="H80" s="78"/>
      <c r="I80" s="79"/>
      <c r="J80" s="80"/>
    </row>
    <row r="81" spans="1:10" ht="24" customHeight="1" x14ac:dyDescent="0.15">
      <c r="A81" s="73"/>
      <c r="B81" s="74"/>
      <c r="C81" s="75"/>
      <c r="D81" s="73"/>
      <c r="E81" s="74"/>
      <c r="F81" s="76"/>
      <c r="G81" s="77"/>
      <c r="H81" s="78"/>
      <c r="I81" s="79"/>
      <c r="J81" s="80"/>
    </row>
    <row r="82" spans="1:10" ht="24" customHeight="1" x14ac:dyDescent="0.15">
      <c r="A82" s="73"/>
      <c r="B82" s="74"/>
      <c r="C82" s="75"/>
      <c r="D82" s="73"/>
      <c r="E82" s="74"/>
      <c r="F82" s="76"/>
      <c r="G82" s="77"/>
      <c r="H82" s="78"/>
      <c r="I82" s="79"/>
      <c r="J82" s="80"/>
    </row>
    <row r="83" spans="1:10" ht="24" customHeight="1" x14ac:dyDescent="0.15">
      <c r="A83" s="73"/>
      <c r="B83" s="74"/>
      <c r="C83" s="75"/>
      <c r="D83" s="73"/>
      <c r="E83" s="74"/>
      <c r="F83" s="76"/>
      <c r="G83" s="77"/>
      <c r="H83" s="78"/>
      <c r="I83" s="79"/>
      <c r="J83" s="80"/>
    </row>
    <row r="84" spans="1:10" ht="24" customHeight="1" x14ac:dyDescent="0.15">
      <c r="A84" s="73"/>
      <c r="B84" s="74"/>
      <c r="C84" s="75"/>
      <c r="D84" s="73"/>
      <c r="E84" s="74"/>
      <c r="F84" s="76"/>
      <c r="G84" s="77"/>
      <c r="H84" s="78"/>
      <c r="I84" s="79"/>
      <c r="J84" s="80"/>
    </row>
    <row r="85" spans="1:10" ht="24" customHeight="1" x14ac:dyDescent="0.15">
      <c r="A85" s="73"/>
      <c r="B85" s="74"/>
      <c r="C85" s="75"/>
      <c r="D85" s="73"/>
      <c r="E85" s="74"/>
      <c r="F85" s="76"/>
      <c r="G85" s="77"/>
      <c r="H85" s="78"/>
      <c r="I85" s="79"/>
      <c r="J85" s="80"/>
    </row>
    <row r="86" spans="1:10" ht="24" customHeight="1" x14ac:dyDescent="0.15">
      <c r="A86" s="73"/>
      <c r="B86" s="74"/>
      <c r="C86" s="75"/>
      <c r="D86" s="73"/>
      <c r="E86" s="74"/>
      <c r="F86" s="76"/>
      <c r="G86" s="77"/>
      <c r="H86" s="78"/>
      <c r="I86" s="79"/>
      <c r="J86" s="80"/>
    </row>
    <row r="87" spans="1:10" ht="24" customHeight="1" x14ac:dyDescent="0.15">
      <c r="A87" s="73"/>
      <c r="B87" s="74"/>
      <c r="C87" s="75"/>
      <c r="D87" s="73"/>
      <c r="E87" s="74"/>
      <c r="F87" s="76"/>
      <c r="G87" s="77"/>
      <c r="H87" s="78"/>
      <c r="I87" s="79"/>
      <c r="J87" s="80"/>
    </row>
    <row r="88" spans="1:10" ht="24" customHeight="1" x14ac:dyDescent="0.15">
      <c r="A88" s="73"/>
      <c r="B88" s="74"/>
      <c r="C88" s="75"/>
      <c r="D88" s="73"/>
      <c r="E88" s="74"/>
      <c r="F88" s="76"/>
      <c r="G88" s="77"/>
      <c r="H88" s="78"/>
      <c r="I88" s="79"/>
      <c r="J88" s="80"/>
    </row>
    <row r="89" spans="1:10" ht="24" customHeight="1" x14ac:dyDescent="0.15">
      <c r="A89" s="73"/>
      <c r="B89" s="74"/>
      <c r="C89" s="75"/>
      <c r="D89" s="73"/>
      <c r="E89" s="74"/>
      <c r="F89" s="76"/>
      <c r="G89" s="77"/>
      <c r="H89" s="78"/>
      <c r="I89" s="79"/>
      <c r="J89" s="80"/>
    </row>
    <row r="90" spans="1:10" ht="24" customHeight="1" x14ac:dyDescent="0.15">
      <c r="A90" s="73"/>
      <c r="B90" s="74"/>
      <c r="C90" s="75"/>
      <c r="D90" s="73"/>
      <c r="E90" s="74"/>
      <c r="F90" s="76"/>
      <c r="G90" s="77"/>
      <c r="H90" s="78"/>
      <c r="I90" s="79"/>
      <c r="J90" s="80"/>
    </row>
    <row r="91" spans="1:10" ht="24" customHeight="1" x14ac:dyDescent="0.15">
      <c r="A91" s="73"/>
      <c r="B91" s="74"/>
      <c r="C91" s="75"/>
      <c r="D91" s="73"/>
      <c r="E91" s="74"/>
      <c r="F91" s="76"/>
      <c r="G91" s="77"/>
      <c r="H91" s="78"/>
      <c r="I91" s="79"/>
      <c r="J91" s="80"/>
    </row>
    <row r="92" spans="1:10" ht="24" customHeight="1" x14ac:dyDescent="0.15">
      <c r="A92" s="73"/>
      <c r="B92" s="74"/>
      <c r="C92" s="75"/>
      <c r="D92" s="73"/>
      <c r="E92" s="74"/>
      <c r="F92" s="76"/>
      <c r="G92" s="77"/>
      <c r="H92" s="78"/>
      <c r="I92" s="79"/>
      <c r="J92" s="80"/>
    </row>
    <row r="93" spans="1:10" ht="24" customHeight="1" x14ac:dyDescent="0.15">
      <c r="A93" s="73"/>
      <c r="B93" s="74"/>
      <c r="C93" s="75"/>
      <c r="D93" s="73"/>
      <c r="E93" s="74"/>
      <c r="F93" s="76"/>
      <c r="G93" s="77"/>
      <c r="H93" s="78"/>
      <c r="I93" s="79"/>
      <c r="J93" s="80"/>
    </row>
    <row r="94" spans="1:10" ht="24" customHeight="1" x14ac:dyDescent="0.15">
      <c r="A94" s="73"/>
      <c r="B94" s="74"/>
      <c r="C94" s="75"/>
      <c r="D94" s="73"/>
      <c r="E94" s="74"/>
      <c r="F94" s="76"/>
      <c r="G94" s="77"/>
      <c r="H94" s="78"/>
      <c r="I94" s="79"/>
      <c r="J94" s="80"/>
    </row>
    <row r="95" spans="1:10" ht="24" customHeight="1" x14ac:dyDescent="0.15">
      <c r="A95" s="73"/>
      <c r="B95" s="74"/>
      <c r="C95" s="75"/>
      <c r="D95" s="73"/>
      <c r="E95" s="74"/>
      <c r="F95" s="76"/>
      <c r="G95" s="77"/>
      <c r="H95" s="78"/>
      <c r="I95" s="79"/>
      <c r="J95" s="80"/>
    </row>
    <row r="96" spans="1:10" ht="24" customHeight="1" x14ac:dyDescent="0.15">
      <c r="A96" s="73"/>
      <c r="B96" s="74"/>
      <c r="C96" s="75"/>
      <c r="D96" s="73"/>
      <c r="E96" s="74"/>
      <c r="F96" s="76"/>
      <c r="G96" s="77"/>
      <c r="H96" s="78"/>
      <c r="I96" s="79"/>
      <c r="J96" s="80"/>
    </row>
    <row r="97" spans="1:10" ht="24" customHeight="1" x14ac:dyDescent="0.15">
      <c r="A97" s="73"/>
      <c r="B97" s="74"/>
      <c r="C97" s="75"/>
      <c r="D97" s="73"/>
      <c r="E97" s="74"/>
      <c r="F97" s="76"/>
      <c r="G97" s="77"/>
      <c r="H97" s="78"/>
      <c r="I97" s="79"/>
      <c r="J97" s="80"/>
    </row>
    <row r="98" spans="1:10" ht="24" customHeight="1" x14ac:dyDescent="0.15">
      <c r="A98" s="73"/>
      <c r="B98" s="74"/>
      <c r="C98" s="75"/>
      <c r="D98" s="73"/>
      <c r="E98" s="74"/>
      <c r="F98" s="76"/>
      <c r="G98" s="77"/>
      <c r="H98" s="78"/>
      <c r="I98" s="79"/>
      <c r="J98" s="80"/>
    </row>
    <row r="99" spans="1:10" ht="24" customHeight="1" x14ac:dyDescent="0.15">
      <c r="A99" s="73"/>
      <c r="B99" s="74"/>
      <c r="C99" s="75"/>
      <c r="D99" s="73"/>
      <c r="E99" s="74"/>
      <c r="F99" s="76"/>
      <c r="G99" s="77"/>
      <c r="H99" s="78"/>
      <c r="I99" s="79"/>
      <c r="J99" s="80"/>
    </row>
    <row r="100" spans="1:10" ht="24" customHeight="1" x14ac:dyDescent="0.15">
      <c r="A100" s="73"/>
      <c r="B100" s="74"/>
      <c r="C100" s="75"/>
      <c r="D100" s="73"/>
      <c r="E100" s="74"/>
      <c r="F100" s="76"/>
      <c r="G100" s="77"/>
      <c r="H100" s="78"/>
      <c r="I100" s="79"/>
      <c r="J100" s="80"/>
    </row>
    <row r="101" spans="1:10" ht="24" customHeight="1" x14ac:dyDescent="0.15">
      <c r="A101" s="73"/>
      <c r="B101" s="74"/>
      <c r="C101" s="75"/>
      <c r="D101" s="73"/>
      <c r="E101" s="74"/>
      <c r="F101" s="76"/>
      <c r="G101" s="77"/>
      <c r="H101" s="78"/>
      <c r="I101" s="79"/>
      <c r="J101" s="80"/>
    </row>
    <row r="102" spans="1:10" ht="24" customHeight="1" x14ac:dyDescent="0.15">
      <c r="A102" s="73"/>
      <c r="B102" s="74"/>
      <c r="C102" s="75"/>
      <c r="D102" s="73"/>
      <c r="E102" s="74"/>
      <c r="F102" s="76"/>
      <c r="G102" s="77"/>
      <c r="H102" s="78"/>
      <c r="I102" s="79"/>
      <c r="J102" s="80"/>
    </row>
    <row r="103" spans="1:10" ht="24" customHeight="1" x14ac:dyDescent="0.15">
      <c r="A103" s="73"/>
      <c r="B103" s="74"/>
      <c r="C103" s="75"/>
      <c r="D103" s="73"/>
      <c r="E103" s="74"/>
      <c r="F103" s="76"/>
      <c r="G103" s="77"/>
      <c r="H103" s="78"/>
      <c r="I103" s="79"/>
      <c r="J103" s="80"/>
    </row>
    <row r="104" spans="1:10" ht="24" customHeight="1" x14ac:dyDescent="0.15">
      <c r="A104" s="73"/>
      <c r="B104" s="74"/>
      <c r="C104" s="75"/>
      <c r="D104" s="73"/>
      <c r="E104" s="74"/>
      <c r="F104" s="76"/>
      <c r="G104" s="77"/>
      <c r="H104" s="78"/>
      <c r="I104" s="79"/>
      <c r="J104" s="80"/>
    </row>
    <row r="105" spans="1:10" ht="24" customHeight="1" x14ac:dyDescent="0.15">
      <c r="A105" s="73"/>
      <c r="B105" s="74"/>
      <c r="C105" s="75"/>
      <c r="D105" s="73"/>
      <c r="E105" s="74"/>
      <c r="F105" s="76"/>
      <c r="G105" s="77"/>
      <c r="H105" s="78"/>
      <c r="I105" s="79"/>
      <c r="J105" s="80"/>
    </row>
    <row r="106" spans="1:10" ht="24" customHeight="1" x14ac:dyDescent="0.15">
      <c r="A106" s="73"/>
      <c r="B106" s="74"/>
      <c r="C106" s="75"/>
      <c r="D106" s="73"/>
      <c r="E106" s="74"/>
      <c r="F106" s="76"/>
      <c r="G106" s="77"/>
      <c r="H106" s="78"/>
      <c r="I106" s="79"/>
      <c r="J106" s="80"/>
    </row>
    <row r="107" spans="1:10" ht="24" customHeight="1" x14ac:dyDescent="0.15">
      <c r="A107" s="73"/>
      <c r="B107" s="74"/>
      <c r="C107" s="75"/>
      <c r="D107" s="73"/>
      <c r="E107" s="74"/>
      <c r="F107" s="76"/>
      <c r="G107" s="77"/>
      <c r="H107" s="78"/>
      <c r="I107" s="79"/>
      <c r="J107" s="80"/>
    </row>
    <row r="108" spans="1:10" ht="24" customHeight="1" x14ac:dyDescent="0.15">
      <c r="A108" s="73"/>
      <c r="B108" s="74"/>
      <c r="C108" s="75"/>
      <c r="D108" s="73"/>
      <c r="E108" s="74"/>
      <c r="F108" s="76"/>
      <c r="G108" s="77"/>
      <c r="H108" s="78"/>
      <c r="I108" s="79"/>
      <c r="J108" s="80"/>
    </row>
    <row r="109" spans="1:10" ht="24" customHeight="1" x14ac:dyDescent="0.15">
      <c r="A109" s="73"/>
      <c r="B109" s="74"/>
      <c r="C109" s="75"/>
      <c r="D109" s="73"/>
      <c r="E109" s="74"/>
      <c r="F109" s="76"/>
      <c r="G109" s="77"/>
      <c r="H109" s="78"/>
      <c r="I109" s="79"/>
      <c r="J109" s="80"/>
    </row>
    <row r="110" spans="1:10" ht="24" customHeight="1" x14ac:dyDescent="0.15">
      <c r="A110" s="73"/>
      <c r="B110" s="74"/>
      <c r="C110" s="75"/>
      <c r="D110" s="73"/>
      <c r="E110" s="74"/>
      <c r="F110" s="76"/>
      <c r="G110" s="77"/>
      <c r="H110" s="78"/>
      <c r="I110" s="79"/>
      <c r="J110" s="80"/>
    </row>
    <row r="111" spans="1:10" ht="24" customHeight="1" x14ac:dyDescent="0.15">
      <c r="A111" s="73"/>
      <c r="B111" s="74"/>
      <c r="C111" s="75"/>
      <c r="D111" s="73"/>
      <c r="E111" s="74"/>
      <c r="F111" s="76"/>
      <c r="G111" s="77"/>
      <c r="H111" s="78"/>
      <c r="I111" s="79"/>
      <c r="J111" s="80"/>
    </row>
    <row r="112" spans="1:10" ht="24" customHeight="1" x14ac:dyDescent="0.15">
      <c r="A112" s="73"/>
      <c r="B112" s="74"/>
      <c r="C112" s="75"/>
      <c r="D112" s="73"/>
      <c r="E112" s="74"/>
      <c r="F112" s="76"/>
      <c r="G112" s="77"/>
      <c r="H112" s="78"/>
      <c r="I112" s="79"/>
      <c r="J112" s="80"/>
    </row>
    <row r="113" spans="1:10" ht="24" customHeight="1" x14ac:dyDescent="0.15">
      <c r="A113" s="73"/>
      <c r="B113" s="74"/>
      <c r="C113" s="75"/>
      <c r="D113" s="73"/>
      <c r="E113" s="74"/>
      <c r="F113" s="76"/>
      <c r="G113" s="77"/>
      <c r="H113" s="78"/>
      <c r="I113" s="79"/>
      <c r="J113" s="80"/>
    </row>
    <row r="114" spans="1:10" ht="24" customHeight="1" x14ac:dyDescent="0.15">
      <c r="A114" s="73"/>
      <c r="B114" s="74"/>
      <c r="C114" s="75"/>
      <c r="D114" s="73"/>
      <c r="E114" s="74"/>
      <c r="F114" s="76"/>
      <c r="G114" s="77"/>
      <c r="H114" s="78"/>
      <c r="I114" s="79"/>
      <c r="J114" s="80"/>
    </row>
    <row r="115" spans="1:10" ht="24" customHeight="1" x14ac:dyDescent="0.15">
      <c r="A115" s="73"/>
      <c r="B115" s="74"/>
      <c r="C115" s="75"/>
      <c r="D115" s="73"/>
      <c r="E115" s="74"/>
      <c r="F115" s="76"/>
      <c r="G115" s="77"/>
      <c r="H115" s="78"/>
      <c r="I115" s="79"/>
      <c r="J115" s="80"/>
    </row>
    <row r="116" spans="1:10" ht="24" customHeight="1" x14ac:dyDescent="0.15">
      <c r="A116" s="73"/>
      <c r="B116" s="74"/>
      <c r="C116" s="75"/>
      <c r="D116" s="73"/>
      <c r="E116" s="74"/>
      <c r="F116" s="76"/>
      <c r="G116" s="77"/>
      <c r="H116" s="78"/>
      <c r="I116" s="79"/>
      <c r="J116" s="80"/>
    </row>
    <row r="117" spans="1:10" ht="24" customHeight="1" x14ac:dyDescent="0.15">
      <c r="A117" s="73"/>
      <c r="B117" s="74"/>
      <c r="C117" s="75"/>
      <c r="D117" s="73"/>
      <c r="E117" s="74"/>
      <c r="F117" s="76"/>
      <c r="G117" s="77"/>
      <c r="H117" s="78"/>
      <c r="I117" s="79"/>
      <c r="J117" s="80"/>
    </row>
    <row r="118" spans="1:10" ht="24" customHeight="1" x14ac:dyDescent="0.15">
      <c r="A118" s="73"/>
      <c r="B118" s="74"/>
      <c r="C118" s="75"/>
      <c r="D118" s="73"/>
      <c r="E118" s="74"/>
      <c r="F118" s="76"/>
      <c r="G118" s="77"/>
      <c r="H118" s="78"/>
      <c r="I118" s="79"/>
      <c r="J118" s="80"/>
    </row>
    <row r="119" spans="1:10" ht="24" customHeight="1" x14ac:dyDescent="0.15">
      <c r="A119" s="73"/>
      <c r="B119" s="74"/>
      <c r="C119" s="75"/>
      <c r="D119" s="73"/>
      <c r="E119" s="74"/>
      <c r="F119" s="76"/>
      <c r="G119" s="77"/>
      <c r="H119" s="78"/>
      <c r="I119" s="79"/>
      <c r="J119" s="80"/>
    </row>
    <row r="120" spans="1:10" ht="24" customHeight="1" x14ac:dyDescent="0.15">
      <c r="A120" s="73"/>
      <c r="B120" s="74"/>
      <c r="C120" s="75"/>
      <c r="D120" s="73"/>
      <c r="E120" s="74"/>
      <c r="F120" s="76"/>
      <c r="G120" s="77"/>
      <c r="H120" s="78"/>
      <c r="I120" s="79"/>
      <c r="J120" s="80"/>
    </row>
    <row r="121" spans="1:10" ht="24" customHeight="1" x14ac:dyDescent="0.15">
      <c r="A121" s="73"/>
      <c r="B121" s="74"/>
      <c r="C121" s="75"/>
      <c r="D121" s="73"/>
      <c r="E121" s="74"/>
      <c r="F121" s="76"/>
      <c r="G121" s="77"/>
      <c r="H121" s="78"/>
      <c r="I121" s="79"/>
      <c r="J121" s="80"/>
    </row>
    <row r="122" spans="1:10" ht="24" customHeight="1" x14ac:dyDescent="0.15">
      <c r="A122" s="73"/>
      <c r="B122" s="74"/>
      <c r="C122" s="75"/>
      <c r="D122" s="73"/>
      <c r="E122" s="74"/>
      <c r="F122" s="76"/>
      <c r="G122" s="77"/>
      <c r="H122" s="78"/>
      <c r="I122" s="79"/>
      <c r="J122" s="80"/>
    </row>
    <row r="123" spans="1:10" ht="24" customHeight="1" x14ac:dyDescent="0.15">
      <c r="A123" s="73"/>
      <c r="B123" s="74"/>
      <c r="C123" s="75"/>
      <c r="D123" s="73"/>
      <c r="E123" s="74"/>
      <c r="F123" s="76"/>
      <c r="G123" s="77"/>
      <c r="H123" s="78"/>
      <c r="I123" s="79"/>
      <c r="J123" s="80"/>
    </row>
    <row r="124" spans="1:10" ht="24" customHeight="1" x14ac:dyDescent="0.15">
      <c r="A124" s="73"/>
      <c r="B124" s="74"/>
      <c r="C124" s="75"/>
      <c r="D124" s="73"/>
      <c r="E124" s="74"/>
      <c r="F124" s="76"/>
      <c r="G124" s="77"/>
      <c r="H124" s="78"/>
      <c r="I124" s="79"/>
      <c r="J124" s="80"/>
    </row>
    <row r="125" spans="1:10" ht="24" customHeight="1" x14ac:dyDescent="0.15">
      <c r="A125" s="73"/>
      <c r="B125" s="74"/>
      <c r="C125" s="75"/>
      <c r="D125" s="73"/>
      <c r="E125" s="74"/>
      <c r="F125" s="76"/>
      <c r="G125" s="77"/>
      <c r="H125" s="78"/>
      <c r="I125" s="79"/>
      <c r="J125" s="80"/>
    </row>
    <row r="126" spans="1:10" ht="24" customHeight="1" x14ac:dyDescent="0.15">
      <c r="A126" s="73"/>
      <c r="B126" s="74"/>
      <c r="C126" s="75"/>
      <c r="D126" s="73"/>
      <c r="E126" s="74"/>
      <c r="F126" s="76"/>
      <c r="G126" s="77"/>
      <c r="H126" s="78"/>
      <c r="I126" s="79"/>
      <c r="J126" s="80"/>
    </row>
    <row r="127" spans="1:10" ht="24" customHeight="1" x14ac:dyDescent="0.15">
      <c r="A127" s="73"/>
      <c r="B127" s="74"/>
      <c r="C127" s="75"/>
      <c r="D127" s="73"/>
      <c r="E127" s="74"/>
      <c r="F127" s="76"/>
      <c r="G127" s="77"/>
      <c r="H127" s="78"/>
      <c r="I127" s="79"/>
      <c r="J127" s="80"/>
    </row>
    <row r="128" spans="1:10" ht="24" customHeight="1" x14ac:dyDescent="0.15">
      <c r="A128" s="73"/>
      <c r="B128" s="74"/>
      <c r="C128" s="75"/>
      <c r="D128" s="73"/>
      <c r="E128" s="74"/>
      <c r="F128" s="76"/>
      <c r="G128" s="77"/>
      <c r="H128" s="78"/>
      <c r="I128" s="79"/>
      <c r="J128" s="80"/>
    </row>
    <row r="129" spans="1:10" ht="24" customHeight="1" x14ac:dyDescent="0.15">
      <c r="A129" s="73"/>
      <c r="B129" s="74"/>
      <c r="C129" s="75"/>
      <c r="D129" s="73"/>
      <c r="E129" s="74"/>
      <c r="F129" s="76"/>
      <c r="G129" s="77"/>
      <c r="H129" s="78"/>
      <c r="I129" s="79"/>
      <c r="J129" s="80"/>
    </row>
    <row r="130" spans="1:10" ht="24" customHeight="1" x14ac:dyDescent="0.15">
      <c r="A130" s="73"/>
      <c r="B130" s="74"/>
      <c r="C130" s="75"/>
      <c r="D130" s="73"/>
      <c r="E130" s="74"/>
      <c r="F130" s="76"/>
      <c r="G130" s="77"/>
      <c r="H130" s="78"/>
      <c r="I130" s="79"/>
      <c r="J130" s="80"/>
    </row>
    <row r="131" spans="1:10" ht="24" customHeight="1" x14ac:dyDescent="0.15">
      <c r="A131" s="73"/>
      <c r="B131" s="74"/>
      <c r="C131" s="75"/>
      <c r="D131" s="73"/>
      <c r="E131" s="74"/>
      <c r="F131" s="76"/>
      <c r="G131" s="77"/>
      <c r="H131" s="78"/>
      <c r="I131" s="79"/>
      <c r="J131" s="80"/>
    </row>
    <row r="132" spans="1:10" ht="24" customHeight="1" x14ac:dyDescent="0.15">
      <c r="A132" s="73"/>
      <c r="B132" s="74"/>
      <c r="C132" s="75"/>
      <c r="D132" s="73"/>
      <c r="E132" s="74"/>
      <c r="F132" s="76"/>
      <c r="G132" s="77"/>
      <c r="H132" s="78"/>
      <c r="I132" s="79"/>
      <c r="J132" s="80"/>
    </row>
    <row r="133" spans="1:10" ht="24" customHeight="1" x14ac:dyDescent="0.15">
      <c r="A133" s="73"/>
      <c r="B133" s="74"/>
      <c r="C133" s="75"/>
      <c r="D133" s="73"/>
      <c r="E133" s="74"/>
      <c r="F133" s="76"/>
      <c r="G133" s="77"/>
      <c r="H133" s="78"/>
      <c r="I133" s="79"/>
      <c r="J133" s="80"/>
    </row>
    <row r="134" spans="1:10" ht="24" customHeight="1" x14ac:dyDescent="0.15">
      <c r="A134" s="73"/>
      <c r="B134" s="74"/>
      <c r="C134" s="75"/>
      <c r="D134" s="73"/>
      <c r="E134" s="74"/>
      <c r="F134" s="76"/>
      <c r="G134" s="77"/>
      <c r="H134" s="78"/>
      <c r="I134" s="79"/>
      <c r="J134" s="80"/>
    </row>
    <row r="135" spans="1:10" ht="24" customHeight="1" x14ac:dyDescent="0.15">
      <c r="A135" s="73"/>
      <c r="B135" s="74"/>
      <c r="C135" s="75"/>
      <c r="D135" s="73"/>
      <c r="E135" s="74"/>
      <c r="F135" s="76"/>
      <c r="G135" s="77"/>
      <c r="H135" s="78"/>
      <c r="I135" s="79"/>
      <c r="J135" s="80"/>
    </row>
    <row r="136" spans="1:10" ht="24" customHeight="1" x14ac:dyDescent="0.15">
      <c r="A136" s="73"/>
      <c r="B136" s="74"/>
      <c r="C136" s="75"/>
      <c r="D136" s="73"/>
      <c r="E136" s="74"/>
      <c r="F136" s="76"/>
      <c r="G136" s="77"/>
      <c r="H136" s="78"/>
      <c r="I136" s="79"/>
      <c r="J136" s="80"/>
    </row>
    <row r="137" spans="1:10" ht="24" customHeight="1" x14ac:dyDescent="0.15">
      <c r="A137" s="73"/>
      <c r="B137" s="74"/>
      <c r="C137" s="75"/>
      <c r="D137" s="73"/>
      <c r="E137" s="74"/>
      <c r="F137" s="76"/>
      <c r="G137" s="77"/>
      <c r="H137" s="78"/>
      <c r="I137" s="79"/>
      <c r="J137" s="80"/>
    </row>
    <row r="138" spans="1:10" ht="24" customHeight="1" x14ac:dyDescent="0.15">
      <c r="A138" s="73"/>
      <c r="B138" s="74"/>
      <c r="C138" s="75"/>
      <c r="D138" s="73"/>
      <c r="E138" s="74"/>
      <c r="F138" s="76"/>
      <c r="G138" s="77"/>
      <c r="H138" s="78"/>
      <c r="I138" s="79"/>
      <c r="J138" s="80"/>
    </row>
    <row r="139" spans="1:10" ht="24" customHeight="1" x14ac:dyDescent="0.15">
      <c r="A139" s="73"/>
      <c r="B139" s="74"/>
      <c r="C139" s="75"/>
      <c r="D139" s="73"/>
      <c r="E139" s="74"/>
      <c r="F139" s="76"/>
      <c r="G139" s="77"/>
      <c r="H139" s="78"/>
      <c r="I139" s="79"/>
      <c r="J139" s="80"/>
    </row>
    <row r="140" spans="1:10" ht="24" customHeight="1" x14ac:dyDescent="0.15">
      <c r="A140" s="73"/>
      <c r="B140" s="74"/>
      <c r="C140" s="75"/>
      <c r="D140" s="73"/>
      <c r="E140" s="74"/>
      <c r="F140" s="76"/>
      <c r="G140" s="77"/>
      <c r="H140" s="78"/>
      <c r="I140" s="79"/>
      <c r="J140" s="80"/>
    </row>
    <row r="141" spans="1:10" ht="24" customHeight="1" x14ac:dyDescent="0.15">
      <c r="A141" s="73"/>
      <c r="B141" s="74"/>
      <c r="C141" s="75"/>
      <c r="D141" s="73"/>
      <c r="E141" s="74"/>
      <c r="F141" s="76"/>
      <c r="G141" s="77"/>
      <c r="H141" s="78"/>
      <c r="I141" s="79"/>
      <c r="J141" s="80"/>
    </row>
    <row r="142" spans="1:10" ht="24" customHeight="1" x14ac:dyDescent="0.15">
      <c r="A142" s="73"/>
      <c r="B142" s="74"/>
      <c r="C142" s="75"/>
      <c r="D142" s="73"/>
      <c r="E142" s="74"/>
      <c r="F142" s="76"/>
      <c r="G142" s="77"/>
      <c r="H142" s="78"/>
      <c r="I142" s="79"/>
      <c r="J142" s="80"/>
    </row>
    <row r="143" spans="1:10" ht="24" customHeight="1" x14ac:dyDescent="0.15">
      <c r="A143" s="73"/>
      <c r="B143" s="74"/>
      <c r="C143" s="75"/>
      <c r="D143" s="73"/>
      <c r="E143" s="74"/>
      <c r="F143" s="76"/>
      <c r="G143" s="77"/>
      <c r="H143" s="78"/>
      <c r="I143" s="79"/>
      <c r="J143" s="80"/>
    </row>
    <row r="144" spans="1:10" ht="24" customHeight="1" x14ac:dyDescent="0.15">
      <c r="A144" s="73"/>
      <c r="B144" s="74"/>
      <c r="C144" s="75"/>
      <c r="D144" s="73"/>
      <c r="E144" s="74"/>
      <c r="F144" s="76"/>
      <c r="G144" s="77"/>
      <c r="H144" s="78"/>
      <c r="I144" s="79"/>
      <c r="J144" s="80"/>
    </row>
    <row r="145" spans="1:10" ht="24" customHeight="1" x14ac:dyDescent="0.15">
      <c r="A145" s="73"/>
      <c r="B145" s="74"/>
      <c r="C145" s="75"/>
      <c r="D145" s="73"/>
      <c r="E145" s="74"/>
      <c r="F145" s="76"/>
      <c r="G145" s="77"/>
      <c r="H145" s="78"/>
      <c r="I145" s="79"/>
      <c r="J145" s="80"/>
    </row>
    <row r="146" spans="1:10" ht="24" customHeight="1" x14ac:dyDescent="0.15">
      <c r="A146" s="73"/>
      <c r="B146" s="74"/>
      <c r="C146" s="75"/>
      <c r="D146" s="73"/>
      <c r="E146" s="74"/>
      <c r="F146" s="76"/>
      <c r="G146" s="77"/>
      <c r="H146" s="78"/>
      <c r="I146" s="79"/>
      <c r="J146" s="80"/>
    </row>
    <row r="147" spans="1:10" ht="24" customHeight="1" x14ac:dyDescent="0.15">
      <c r="A147" s="73"/>
      <c r="B147" s="74"/>
      <c r="C147" s="75"/>
      <c r="D147" s="73"/>
      <c r="E147" s="74"/>
      <c r="F147" s="76"/>
      <c r="G147" s="77"/>
      <c r="H147" s="78"/>
      <c r="I147" s="79"/>
      <c r="J147" s="80"/>
    </row>
    <row r="148" spans="1:10" ht="24" customHeight="1" x14ac:dyDescent="0.15">
      <c r="A148" s="73"/>
      <c r="B148" s="74"/>
      <c r="C148" s="75"/>
      <c r="D148" s="73"/>
      <c r="E148" s="74"/>
      <c r="F148" s="76"/>
      <c r="G148" s="77"/>
      <c r="H148" s="78"/>
      <c r="I148" s="79"/>
      <c r="J148" s="80"/>
    </row>
    <row r="149" spans="1:10" ht="24" customHeight="1" x14ac:dyDescent="0.15">
      <c r="A149" s="73"/>
      <c r="B149" s="74"/>
      <c r="C149" s="75"/>
      <c r="D149" s="73"/>
      <c r="E149" s="74"/>
      <c r="F149" s="76"/>
      <c r="G149" s="77"/>
      <c r="H149" s="78"/>
      <c r="I149" s="79"/>
      <c r="J149" s="80"/>
    </row>
    <row r="150" spans="1:10" ht="24" customHeight="1" x14ac:dyDescent="0.15">
      <c r="A150" s="73"/>
      <c r="B150" s="74"/>
      <c r="C150" s="75"/>
      <c r="D150" s="73"/>
      <c r="E150" s="74"/>
      <c r="F150" s="76"/>
      <c r="G150" s="77"/>
      <c r="H150" s="78"/>
      <c r="I150" s="79"/>
      <c r="J150" s="80"/>
    </row>
    <row r="151" spans="1:10" ht="24" customHeight="1" x14ac:dyDescent="0.15">
      <c r="A151" s="73"/>
      <c r="B151" s="74"/>
      <c r="C151" s="75"/>
      <c r="D151" s="73"/>
      <c r="E151" s="74"/>
      <c r="F151" s="76"/>
      <c r="G151" s="77"/>
      <c r="H151" s="78"/>
      <c r="I151" s="79"/>
      <c r="J151" s="80"/>
    </row>
    <row r="152" spans="1:10" ht="24" customHeight="1" x14ac:dyDescent="0.15">
      <c r="A152" s="73"/>
      <c r="B152" s="74"/>
      <c r="C152" s="75"/>
      <c r="D152" s="73"/>
      <c r="E152" s="74"/>
      <c r="F152" s="76"/>
      <c r="G152" s="77"/>
      <c r="H152" s="78"/>
      <c r="I152" s="79"/>
      <c r="J152" s="80"/>
    </row>
    <row r="153" spans="1:10" ht="24" customHeight="1" x14ac:dyDescent="0.15">
      <c r="A153" s="73"/>
      <c r="B153" s="74"/>
      <c r="C153" s="75"/>
      <c r="D153" s="73"/>
      <c r="E153" s="74"/>
      <c r="F153" s="76"/>
      <c r="G153" s="77"/>
      <c r="H153" s="78"/>
      <c r="I153" s="79"/>
      <c r="J153" s="80"/>
    </row>
    <row r="154" spans="1:10" ht="24" customHeight="1" x14ac:dyDescent="0.15">
      <c r="A154" s="73"/>
      <c r="B154" s="74"/>
      <c r="C154" s="75"/>
      <c r="D154" s="73"/>
      <c r="E154" s="74"/>
      <c r="F154" s="76"/>
      <c r="G154" s="77"/>
      <c r="H154" s="78"/>
      <c r="I154" s="79"/>
      <c r="J154" s="80"/>
    </row>
    <row r="155" spans="1:10" ht="24" customHeight="1" x14ac:dyDescent="0.15">
      <c r="A155" s="73"/>
      <c r="B155" s="74"/>
      <c r="C155" s="75"/>
      <c r="D155" s="73"/>
      <c r="E155" s="74"/>
      <c r="F155" s="76"/>
      <c r="G155" s="77"/>
      <c r="H155" s="78"/>
      <c r="I155" s="79"/>
      <c r="J155" s="80"/>
    </row>
    <row r="156" spans="1:10" ht="24" customHeight="1" x14ac:dyDescent="0.15">
      <c r="A156" s="73"/>
      <c r="B156" s="74"/>
      <c r="C156" s="75"/>
      <c r="D156" s="73"/>
      <c r="E156" s="74"/>
      <c r="F156" s="76"/>
      <c r="G156" s="77"/>
      <c r="H156" s="78"/>
      <c r="I156" s="79"/>
      <c r="J156" s="80"/>
    </row>
    <row r="157" spans="1:10" ht="24" customHeight="1" x14ac:dyDescent="0.15">
      <c r="A157" s="73"/>
      <c r="B157" s="74"/>
      <c r="C157" s="75"/>
      <c r="D157" s="73"/>
      <c r="E157" s="74"/>
      <c r="F157" s="76"/>
      <c r="G157" s="77"/>
      <c r="H157" s="78"/>
      <c r="I157" s="79"/>
      <c r="J157" s="80"/>
    </row>
    <row r="158" spans="1:10" ht="24" customHeight="1" x14ac:dyDescent="0.15">
      <c r="A158" s="73"/>
      <c r="B158" s="74"/>
      <c r="C158" s="75"/>
      <c r="D158" s="73"/>
      <c r="E158" s="74"/>
      <c r="F158" s="76"/>
      <c r="G158" s="77"/>
      <c r="H158" s="78"/>
      <c r="I158" s="79"/>
      <c r="J158" s="80"/>
    </row>
    <row r="159" spans="1:10" ht="24" customHeight="1" x14ac:dyDescent="0.15">
      <c r="A159" s="73"/>
      <c r="B159" s="74"/>
      <c r="C159" s="75"/>
      <c r="D159" s="73"/>
      <c r="E159" s="74"/>
      <c r="F159" s="76"/>
      <c r="G159" s="77"/>
      <c r="H159" s="78"/>
      <c r="I159" s="79"/>
      <c r="J159" s="80"/>
    </row>
    <row r="160" spans="1:10" ht="24" customHeight="1" x14ac:dyDescent="0.15">
      <c r="A160" s="73"/>
      <c r="B160" s="74"/>
      <c r="C160" s="75"/>
      <c r="D160" s="73"/>
      <c r="E160" s="74"/>
      <c r="F160" s="76"/>
      <c r="G160" s="77"/>
      <c r="H160" s="78"/>
      <c r="I160" s="79"/>
      <c r="J160" s="80"/>
    </row>
    <row r="161" spans="1:10" ht="24" customHeight="1" x14ac:dyDescent="0.15">
      <c r="A161" s="73"/>
      <c r="B161" s="74"/>
      <c r="C161" s="75"/>
      <c r="D161" s="73"/>
      <c r="E161" s="74"/>
      <c r="F161" s="76"/>
      <c r="G161" s="77"/>
      <c r="H161" s="78"/>
      <c r="I161" s="79"/>
      <c r="J161" s="80"/>
    </row>
    <row r="162" spans="1:10" ht="24" customHeight="1" x14ac:dyDescent="0.15">
      <c r="A162" s="73"/>
      <c r="B162" s="74"/>
      <c r="C162" s="75"/>
      <c r="D162" s="73"/>
      <c r="E162" s="74"/>
      <c r="F162" s="76"/>
      <c r="G162" s="77"/>
      <c r="H162" s="78"/>
      <c r="I162" s="79"/>
      <c r="J162" s="80"/>
    </row>
    <row r="163" spans="1:10" ht="24" customHeight="1" x14ac:dyDescent="0.15">
      <c r="A163" s="73"/>
      <c r="B163" s="74"/>
      <c r="C163" s="75"/>
      <c r="D163" s="73"/>
      <c r="E163" s="74"/>
      <c r="F163" s="76"/>
      <c r="G163" s="77"/>
      <c r="H163" s="78"/>
      <c r="I163" s="79"/>
      <c r="J163" s="80"/>
    </row>
    <row r="164" spans="1:10" ht="24" customHeight="1" x14ac:dyDescent="0.15">
      <c r="A164" s="73"/>
      <c r="B164" s="74"/>
      <c r="C164" s="75"/>
      <c r="D164" s="73"/>
      <c r="E164" s="74"/>
      <c r="F164" s="76"/>
      <c r="G164" s="77"/>
      <c r="H164" s="78"/>
      <c r="I164" s="79"/>
      <c r="J164" s="80"/>
    </row>
    <row r="165" spans="1:10" ht="24" customHeight="1" x14ac:dyDescent="0.15">
      <c r="A165" s="73"/>
      <c r="B165" s="74"/>
      <c r="C165" s="75"/>
      <c r="D165" s="73"/>
      <c r="E165" s="74"/>
      <c r="F165" s="76"/>
      <c r="G165" s="77"/>
      <c r="H165" s="78"/>
      <c r="I165" s="79"/>
      <c r="J165" s="80"/>
    </row>
    <row r="166" spans="1:10" ht="24" customHeight="1" x14ac:dyDescent="0.15">
      <c r="A166" s="73"/>
      <c r="B166" s="74"/>
      <c r="C166" s="75"/>
      <c r="D166" s="73"/>
      <c r="E166" s="74"/>
      <c r="F166" s="76"/>
      <c r="G166" s="77"/>
      <c r="H166" s="78"/>
      <c r="I166" s="79"/>
      <c r="J166" s="80"/>
    </row>
    <row r="167" spans="1:10" ht="24" customHeight="1" x14ac:dyDescent="0.15">
      <c r="A167" s="73"/>
      <c r="B167" s="74"/>
      <c r="C167" s="75"/>
      <c r="D167" s="73"/>
      <c r="E167" s="74"/>
      <c r="F167" s="76"/>
      <c r="G167" s="77"/>
      <c r="H167" s="78"/>
      <c r="I167" s="79"/>
      <c r="J167" s="80"/>
    </row>
    <row r="168" spans="1:10" ht="24" customHeight="1" x14ac:dyDescent="0.15">
      <c r="A168" s="73"/>
      <c r="B168" s="74"/>
      <c r="C168" s="75"/>
      <c r="D168" s="73"/>
      <c r="E168" s="74"/>
      <c r="F168" s="76"/>
      <c r="G168" s="77"/>
      <c r="H168" s="78"/>
      <c r="I168" s="79"/>
      <c r="J168" s="80"/>
    </row>
    <row r="169" spans="1:10" ht="24" customHeight="1" x14ac:dyDescent="0.15">
      <c r="A169" s="73"/>
      <c r="B169" s="74"/>
      <c r="C169" s="75"/>
      <c r="D169" s="73"/>
      <c r="E169" s="74"/>
      <c r="F169" s="76"/>
      <c r="G169" s="77"/>
      <c r="H169" s="78"/>
      <c r="I169" s="79"/>
      <c r="J169" s="80"/>
    </row>
    <row r="170" spans="1:10" ht="24" customHeight="1" x14ac:dyDescent="0.15">
      <c r="A170" s="73"/>
      <c r="B170" s="74"/>
      <c r="C170" s="75"/>
      <c r="D170" s="73"/>
      <c r="E170" s="74"/>
      <c r="F170" s="76"/>
      <c r="G170" s="77"/>
      <c r="H170" s="78"/>
      <c r="I170" s="79"/>
      <c r="J170" s="80"/>
    </row>
    <row r="171" spans="1:10" ht="24" customHeight="1" x14ac:dyDescent="0.15">
      <c r="A171" s="73"/>
      <c r="B171" s="74"/>
      <c r="C171" s="75"/>
      <c r="D171" s="73"/>
      <c r="E171" s="74"/>
      <c r="F171" s="76"/>
      <c r="G171" s="77"/>
      <c r="H171" s="78"/>
      <c r="I171" s="79"/>
      <c r="J171" s="80"/>
    </row>
    <row r="172" spans="1:10" ht="24" customHeight="1" x14ac:dyDescent="0.15">
      <c r="A172" s="73"/>
      <c r="B172" s="74"/>
      <c r="C172" s="75"/>
      <c r="D172" s="73"/>
      <c r="E172" s="74"/>
      <c r="F172" s="76"/>
      <c r="G172" s="77"/>
      <c r="H172" s="78"/>
      <c r="I172" s="79"/>
      <c r="J172" s="80"/>
    </row>
    <row r="173" spans="1:10" ht="24" customHeight="1" x14ac:dyDescent="0.15">
      <c r="A173" s="73"/>
      <c r="B173" s="74"/>
      <c r="C173" s="75"/>
      <c r="D173" s="73"/>
      <c r="E173" s="74"/>
      <c r="F173" s="76"/>
      <c r="G173" s="77"/>
      <c r="H173" s="78"/>
      <c r="I173" s="79"/>
      <c r="J173" s="80"/>
    </row>
    <row r="174" spans="1:10" ht="24" customHeight="1" x14ac:dyDescent="0.15">
      <c r="A174" s="73"/>
      <c r="B174" s="74"/>
      <c r="C174" s="75"/>
      <c r="D174" s="73"/>
      <c r="E174" s="74"/>
      <c r="F174" s="76"/>
      <c r="G174" s="77"/>
      <c r="H174" s="78"/>
      <c r="I174" s="79"/>
      <c r="J174" s="80"/>
    </row>
    <row r="175" spans="1:10" ht="24" customHeight="1" x14ac:dyDescent="0.15">
      <c r="A175" s="73"/>
      <c r="B175" s="74"/>
      <c r="C175" s="75"/>
      <c r="D175" s="73"/>
      <c r="E175" s="74"/>
      <c r="F175" s="76"/>
      <c r="G175" s="77"/>
      <c r="H175" s="78"/>
      <c r="I175" s="79"/>
      <c r="J175" s="80"/>
    </row>
    <row r="176" spans="1:10" ht="24" customHeight="1" x14ac:dyDescent="0.15">
      <c r="A176" s="73"/>
      <c r="B176" s="74"/>
      <c r="C176" s="75"/>
      <c r="D176" s="73"/>
      <c r="E176" s="74"/>
      <c r="F176" s="76"/>
      <c r="G176" s="77"/>
      <c r="H176" s="78"/>
      <c r="I176" s="79"/>
      <c r="J176" s="80"/>
    </row>
    <row r="177" spans="1:10" ht="24" customHeight="1" x14ac:dyDescent="0.15">
      <c r="A177" s="73"/>
      <c r="B177" s="74"/>
      <c r="C177" s="75"/>
      <c r="D177" s="73"/>
      <c r="E177" s="74"/>
      <c r="F177" s="76"/>
      <c r="G177" s="77"/>
      <c r="H177" s="78"/>
      <c r="I177" s="79"/>
      <c r="J177" s="80"/>
    </row>
    <row r="178" spans="1:10" ht="24" customHeight="1" x14ac:dyDescent="0.15">
      <c r="A178" s="73"/>
      <c r="B178" s="74"/>
      <c r="C178" s="75"/>
      <c r="D178" s="73"/>
      <c r="E178" s="74"/>
      <c r="F178" s="76"/>
      <c r="G178" s="77"/>
      <c r="H178" s="78"/>
      <c r="I178" s="79"/>
      <c r="J178" s="80"/>
    </row>
    <row r="179" spans="1:10" ht="24" customHeight="1" x14ac:dyDescent="0.15">
      <c r="A179" s="73"/>
      <c r="B179" s="74"/>
      <c r="C179" s="75"/>
      <c r="D179" s="73"/>
      <c r="E179" s="74"/>
      <c r="F179" s="76"/>
      <c r="G179" s="77"/>
      <c r="H179" s="78"/>
      <c r="I179" s="79"/>
      <c r="J179" s="80"/>
    </row>
    <row r="180" spans="1:10" ht="24" customHeight="1" x14ac:dyDescent="0.15">
      <c r="A180" s="73"/>
      <c r="B180" s="74"/>
      <c r="C180" s="75"/>
      <c r="D180" s="73"/>
      <c r="E180" s="74"/>
      <c r="F180" s="76"/>
      <c r="G180" s="77"/>
      <c r="H180" s="78"/>
      <c r="I180" s="79"/>
      <c r="J180" s="80"/>
    </row>
    <row r="181" spans="1:10" ht="24" customHeight="1" x14ac:dyDescent="0.15">
      <c r="A181" s="73"/>
      <c r="B181" s="74"/>
      <c r="C181" s="75"/>
      <c r="D181" s="73"/>
      <c r="E181" s="74"/>
      <c r="F181" s="76"/>
      <c r="G181" s="77"/>
      <c r="H181" s="78"/>
      <c r="I181" s="79"/>
      <c r="J181" s="80"/>
    </row>
    <row r="182" spans="1:10" ht="24" customHeight="1" x14ac:dyDescent="0.15">
      <c r="A182" s="73"/>
      <c r="B182" s="74"/>
      <c r="C182" s="75"/>
      <c r="D182" s="73"/>
      <c r="E182" s="74"/>
      <c r="F182" s="76"/>
      <c r="G182" s="77"/>
      <c r="H182" s="78"/>
      <c r="I182" s="79"/>
      <c r="J182" s="80"/>
    </row>
    <row r="183" spans="1:10" ht="24" customHeight="1" x14ac:dyDescent="0.15">
      <c r="A183" s="73"/>
      <c r="B183" s="74"/>
      <c r="C183" s="75"/>
      <c r="D183" s="73"/>
      <c r="E183" s="74"/>
      <c r="F183" s="76"/>
      <c r="G183" s="77"/>
      <c r="H183" s="78"/>
      <c r="I183" s="79"/>
      <c r="J183" s="80"/>
    </row>
    <row r="184" spans="1:10" ht="24" customHeight="1" x14ac:dyDescent="0.15">
      <c r="A184" s="73"/>
      <c r="B184" s="74"/>
      <c r="C184" s="75"/>
      <c r="D184" s="73"/>
      <c r="E184" s="74"/>
      <c r="F184" s="76"/>
      <c r="G184" s="77"/>
      <c r="H184" s="78"/>
      <c r="I184" s="79"/>
      <c r="J184" s="80"/>
    </row>
    <row r="185" spans="1:10" ht="24" customHeight="1" x14ac:dyDescent="0.15">
      <c r="A185" s="73"/>
      <c r="B185" s="74"/>
      <c r="C185" s="75"/>
      <c r="D185" s="73"/>
      <c r="E185" s="74"/>
      <c r="F185" s="76"/>
      <c r="G185" s="77"/>
      <c r="H185" s="78"/>
      <c r="I185" s="79"/>
      <c r="J185" s="80"/>
    </row>
    <row r="186" spans="1:10" ht="24" customHeight="1" x14ac:dyDescent="0.15">
      <c r="A186" s="73"/>
      <c r="B186" s="74"/>
      <c r="C186" s="75"/>
      <c r="D186" s="73"/>
      <c r="E186" s="74"/>
      <c r="F186" s="76"/>
      <c r="G186" s="77"/>
      <c r="H186" s="78"/>
      <c r="I186" s="79"/>
      <c r="J186" s="80"/>
    </row>
    <row r="187" spans="1:10" ht="24" customHeight="1" x14ac:dyDescent="0.15">
      <c r="A187" s="73"/>
      <c r="B187" s="74"/>
      <c r="C187" s="75"/>
      <c r="D187" s="73"/>
      <c r="E187" s="74"/>
      <c r="F187" s="76"/>
      <c r="G187" s="77"/>
      <c r="H187" s="78"/>
      <c r="I187" s="79"/>
      <c r="J187" s="80"/>
    </row>
    <row r="188" spans="1:10" ht="24" customHeight="1" x14ac:dyDescent="0.15">
      <c r="A188" s="73"/>
      <c r="B188" s="74"/>
      <c r="C188" s="75"/>
      <c r="D188" s="73"/>
      <c r="E188" s="74"/>
      <c r="F188" s="76"/>
      <c r="G188" s="77"/>
      <c r="H188" s="78"/>
      <c r="I188" s="79"/>
      <c r="J188" s="80"/>
    </row>
    <row r="189" spans="1:10" ht="24" customHeight="1" x14ac:dyDescent="0.15">
      <c r="A189" s="73"/>
      <c r="B189" s="74"/>
      <c r="C189" s="75"/>
      <c r="D189" s="73"/>
      <c r="E189" s="74"/>
      <c r="F189" s="76"/>
      <c r="G189" s="77"/>
      <c r="H189" s="78"/>
      <c r="I189" s="79"/>
      <c r="J189" s="80"/>
    </row>
    <row r="190" spans="1:10" ht="24" customHeight="1" x14ac:dyDescent="0.15">
      <c r="A190" s="73"/>
      <c r="B190" s="74"/>
      <c r="C190" s="75"/>
      <c r="D190" s="73"/>
      <c r="E190" s="74"/>
      <c r="F190" s="76"/>
      <c r="G190" s="77"/>
      <c r="H190" s="78"/>
      <c r="I190" s="79"/>
      <c r="J190" s="80"/>
    </row>
    <row r="191" spans="1:10" ht="24" customHeight="1" x14ac:dyDescent="0.15">
      <c r="A191" s="73"/>
      <c r="B191" s="74"/>
      <c r="C191" s="75"/>
      <c r="D191" s="73"/>
      <c r="E191" s="74"/>
      <c r="F191" s="76"/>
      <c r="G191" s="77"/>
      <c r="H191" s="78"/>
      <c r="I191" s="79"/>
      <c r="J191" s="80"/>
    </row>
    <row r="192" spans="1:10" ht="24" customHeight="1" x14ac:dyDescent="0.15">
      <c r="A192" s="73"/>
      <c r="B192" s="74"/>
      <c r="C192" s="75"/>
      <c r="D192" s="73"/>
      <c r="E192" s="74"/>
      <c r="F192" s="76"/>
      <c r="G192" s="77"/>
      <c r="H192" s="78"/>
      <c r="I192" s="79"/>
      <c r="J192" s="80"/>
    </row>
    <row r="193" spans="1:10" ht="24" customHeight="1" x14ac:dyDescent="0.15">
      <c r="A193" s="73"/>
      <c r="B193" s="74"/>
      <c r="C193" s="75"/>
      <c r="D193" s="73"/>
      <c r="E193" s="74"/>
      <c r="F193" s="76"/>
      <c r="G193" s="77"/>
      <c r="H193" s="78"/>
      <c r="I193" s="79"/>
      <c r="J193" s="80"/>
    </row>
    <row r="194" spans="1:10" ht="24" customHeight="1" x14ac:dyDescent="0.15">
      <c r="A194" s="73"/>
      <c r="B194" s="74"/>
      <c r="C194" s="75"/>
      <c r="D194" s="73"/>
      <c r="E194" s="74"/>
      <c r="F194" s="76"/>
      <c r="G194" s="77"/>
      <c r="H194" s="78"/>
      <c r="I194" s="79"/>
      <c r="J194" s="80"/>
    </row>
    <row r="195" spans="1:10" ht="24" customHeight="1" x14ac:dyDescent="0.15">
      <c r="A195" s="73"/>
      <c r="B195" s="74"/>
      <c r="C195" s="75"/>
      <c r="D195" s="73"/>
      <c r="E195" s="74"/>
      <c r="F195" s="76"/>
      <c r="G195" s="77"/>
      <c r="H195" s="78"/>
      <c r="I195" s="79"/>
      <c r="J195" s="80"/>
    </row>
    <row r="196" spans="1:10" ht="24" customHeight="1" x14ac:dyDescent="0.15">
      <c r="A196" s="73"/>
      <c r="B196" s="74"/>
      <c r="C196" s="75"/>
      <c r="D196" s="73"/>
      <c r="E196" s="74"/>
      <c r="F196" s="76"/>
      <c r="G196" s="77"/>
      <c r="H196" s="78"/>
      <c r="I196" s="79"/>
      <c r="J196" s="80"/>
    </row>
    <row r="197" spans="1:10" ht="24" customHeight="1" x14ac:dyDescent="0.15">
      <c r="A197" s="73"/>
      <c r="B197" s="74"/>
      <c r="C197" s="75"/>
      <c r="D197" s="73"/>
      <c r="E197" s="74"/>
      <c r="F197" s="76"/>
      <c r="G197" s="77"/>
      <c r="H197" s="78"/>
      <c r="I197" s="79"/>
      <c r="J197" s="80"/>
    </row>
    <row r="198" spans="1:10" ht="24" customHeight="1" x14ac:dyDescent="0.15">
      <c r="A198" s="93"/>
      <c r="B198" s="94"/>
      <c r="C198" s="85"/>
      <c r="D198" s="93"/>
      <c r="E198" s="94"/>
      <c r="F198" s="95"/>
      <c r="G198" s="96"/>
      <c r="H198" s="97"/>
      <c r="I198" s="98"/>
      <c r="J198" s="99"/>
    </row>
  </sheetData>
  <mergeCells count="12">
    <mergeCell ref="D3:F3"/>
    <mergeCell ref="G3:I3"/>
    <mergeCell ref="J3:J4"/>
    <mergeCell ref="L3:L4"/>
    <mergeCell ref="P24:P25"/>
    <mergeCell ref="N3:N4"/>
    <mergeCell ref="O3:O4"/>
    <mergeCell ref="L16:L17"/>
    <mergeCell ref="M16:M17"/>
    <mergeCell ref="N16:N17"/>
    <mergeCell ref="O16:O17"/>
    <mergeCell ref="M3:M4"/>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291" activePane="bottomLeft" state="frozen"/>
      <selection pane="bottomLeft" activeCell="H315" sqref="H315"/>
    </sheetView>
  </sheetViews>
  <sheetFormatPr defaultColWidth="9" defaultRowHeight="13.5" x14ac:dyDescent="0.15"/>
  <cols>
    <col min="1" max="1" width="12.5" style="101" customWidth="1"/>
    <col min="2" max="2" width="12.5" customWidth="1"/>
    <col min="3" max="3" width="65.875" customWidth="1"/>
    <col min="4" max="5" width="10.75" style="90" customWidth="1"/>
    <col min="6" max="6" width="1.375" customWidth="1"/>
    <col min="7" max="7" width="12.5" style="101" customWidth="1"/>
    <col min="8" max="8" width="12.5" customWidth="1"/>
    <col min="9" max="9" width="65.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325</v>
      </c>
      <c r="C2" s="754" t="s">
        <v>2461</v>
      </c>
      <c r="D2" s="2"/>
      <c r="E2"/>
      <c r="G2" s="652">
        <v>111</v>
      </c>
      <c r="H2" s="651" t="s">
        <v>2442</v>
      </c>
      <c r="J2"/>
      <c r="K2"/>
    </row>
    <row r="3" spans="1:14" x14ac:dyDescent="0.15">
      <c r="A3" s="725" t="s">
        <v>2443</v>
      </c>
      <c r="B3" s="726">
        <v>303</v>
      </c>
      <c r="C3" s="723"/>
      <c r="D3" s="2"/>
      <c r="E3"/>
      <c r="G3" s="652">
        <v>112</v>
      </c>
      <c r="H3" s="651" t="s">
        <v>2443</v>
      </c>
      <c r="J3"/>
      <c r="K3"/>
    </row>
    <row r="4" spans="1:14" x14ac:dyDescent="0.15">
      <c r="M4">
        <v>185</v>
      </c>
      <c r="N4">
        <v>183</v>
      </c>
    </row>
    <row r="5" spans="1:14" x14ac:dyDescent="0.15">
      <c r="A5" s="1490" t="s">
        <v>427</v>
      </c>
      <c r="B5" s="1491"/>
      <c r="C5" s="1491"/>
      <c r="D5" s="1491"/>
      <c r="E5" s="1492"/>
      <c r="G5" s="1493" t="s">
        <v>897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40632</v>
      </c>
      <c r="B8" t="s">
        <v>142</v>
      </c>
      <c r="C8" t="s">
        <v>428</v>
      </c>
      <c r="D8" s="90">
        <v>9600</v>
      </c>
      <c r="E8" s="90">
        <v>9600</v>
      </c>
      <c r="K8" s="90" t="str">
        <f>IF(J8="","",J8)</f>
        <v/>
      </c>
    </row>
    <row r="9" spans="1:14" x14ac:dyDescent="0.15">
      <c r="A9" s="101">
        <v>40632</v>
      </c>
      <c r="B9" t="s">
        <v>142</v>
      </c>
      <c r="C9" t="s">
        <v>429</v>
      </c>
      <c r="D9" s="90">
        <v>2400</v>
      </c>
      <c r="E9" s="90">
        <f t="shared" ref="E9:E72" si="0">IF(D9="","",D9+E8)</f>
        <v>12000</v>
      </c>
      <c r="K9" s="90" t="str">
        <f t="shared" ref="K9:K72" si="1">IF(J9="","",J9+K8)</f>
        <v/>
      </c>
    </row>
    <row r="10" spans="1:14" x14ac:dyDescent="0.15">
      <c r="A10" s="101">
        <v>40722</v>
      </c>
      <c r="B10" t="s">
        <v>55</v>
      </c>
      <c r="C10" t="s">
        <v>673</v>
      </c>
      <c r="D10" s="90">
        <v>22000</v>
      </c>
      <c r="E10" s="90">
        <f t="shared" si="0"/>
        <v>34000</v>
      </c>
      <c r="K10" s="90" t="str">
        <f t="shared" si="1"/>
        <v/>
      </c>
    </row>
    <row r="11" spans="1:14" x14ac:dyDescent="0.15">
      <c r="A11" s="101">
        <v>40722</v>
      </c>
      <c r="B11" t="s">
        <v>59</v>
      </c>
      <c r="C11" t="s">
        <v>430</v>
      </c>
      <c r="D11" s="90">
        <v>42600</v>
      </c>
      <c r="E11" s="90">
        <f t="shared" si="0"/>
        <v>76600</v>
      </c>
      <c r="K11" s="90" t="str">
        <f t="shared" si="1"/>
        <v/>
      </c>
    </row>
    <row r="12" spans="1:14" x14ac:dyDescent="0.15">
      <c r="A12" s="101">
        <v>40784</v>
      </c>
      <c r="B12" t="s">
        <v>66</v>
      </c>
      <c r="C12" t="s">
        <v>431</v>
      </c>
      <c r="D12" s="90">
        <v>40200</v>
      </c>
      <c r="E12" s="90">
        <f t="shared" si="0"/>
        <v>116800</v>
      </c>
      <c r="K12" s="90" t="str">
        <f t="shared" si="1"/>
        <v/>
      </c>
    </row>
    <row r="13" spans="1:14" x14ac:dyDescent="0.15">
      <c r="A13" s="101">
        <v>40808</v>
      </c>
      <c r="B13" t="s">
        <v>142</v>
      </c>
      <c r="C13" t="s">
        <v>432</v>
      </c>
      <c r="D13" s="90">
        <v>9600</v>
      </c>
      <c r="E13" s="90">
        <f t="shared" si="0"/>
        <v>126400</v>
      </c>
      <c r="K13" s="90" t="str">
        <f t="shared" si="1"/>
        <v/>
      </c>
    </row>
    <row r="14" spans="1:14" x14ac:dyDescent="0.15">
      <c r="A14" s="101">
        <v>40815</v>
      </c>
      <c r="B14" t="s">
        <v>94</v>
      </c>
      <c r="C14" t="s">
        <v>433</v>
      </c>
      <c r="D14" s="90">
        <v>30000</v>
      </c>
      <c r="E14" s="90">
        <f t="shared" si="0"/>
        <v>156400</v>
      </c>
      <c r="K14" s="90" t="str">
        <f t="shared" si="1"/>
        <v/>
      </c>
    </row>
    <row r="15" spans="1:14" x14ac:dyDescent="0.15">
      <c r="A15" s="101">
        <v>40815</v>
      </c>
      <c r="B15" t="s">
        <v>94</v>
      </c>
      <c r="C15" t="s">
        <v>434</v>
      </c>
      <c r="D15" s="90">
        <v>8600</v>
      </c>
      <c r="E15" s="90">
        <f t="shared" si="0"/>
        <v>165000</v>
      </c>
      <c r="K15" s="90" t="str">
        <f t="shared" si="1"/>
        <v/>
      </c>
    </row>
    <row r="16" spans="1:14" x14ac:dyDescent="0.15">
      <c r="A16" s="101">
        <v>40829</v>
      </c>
      <c r="B16" t="s">
        <v>77</v>
      </c>
      <c r="C16" t="s">
        <v>435</v>
      </c>
      <c r="D16" s="90">
        <v>59000</v>
      </c>
      <c r="E16" s="90">
        <f t="shared" si="0"/>
        <v>224000</v>
      </c>
      <c r="K16" s="90" t="str">
        <f t="shared" si="1"/>
        <v/>
      </c>
    </row>
    <row r="17" spans="1:11" x14ac:dyDescent="0.15">
      <c r="A17" s="101">
        <v>40829</v>
      </c>
      <c r="B17" t="s">
        <v>77</v>
      </c>
      <c r="C17" t="s">
        <v>436</v>
      </c>
      <c r="D17" s="90">
        <v>10400</v>
      </c>
      <c r="E17" s="90">
        <f t="shared" si="0"/>
        <v>234400</v>
      </c>
      <c r="K17" s="90" t="str">
        <f t="shared" si="1"/>
        <v/>
      </c>
    </row>
    <row r="18" spans="1:11" x14ac:dyDescent="0.15">
      <c r="A18" s="101">
        <v>40829</v>
      </c>
      <c r="B18" t="s">
        <v>77</v>
      </c>
      <c r="C18" t="s">
        <v>437</v>
      </c>
      <c r="D18" s="90">
        <v>94000</v>
      </c>
      <c r="E18" s="90">
        <f t="shared" si="0"/>
        <v>328400</v>
      </c>
      <c r="K18" s="90" t="str">
        <f t="shared" si="1"/>
        <v/>
      </c>
    </row>
    <row r="19" spans="1:11" x14ac:dyDescent="0.15">
      <c r="A19" s="101">
        <v>40829</v>
      </c>
      <c r="B19" t="s">
        <v>77</v>
      </c>
      <c r="C19" t="s">
        <v>438</v>
      </c>
      <c r="D19" s="90">
        <v>25600</v>
      </c>
      <c r="E19" s="90">
        <f t="shared" si="0"/>
        <v>354000</v>
      </c>
      <c r="K19" s="90" t="str">
        <f t="shared" si="1"/>
        <v/>
      </c>
    </row>
    <row r="20" spans="1:11" x14ac:dyDescent="0.15">
      <c r="A20" s="101">
        <v>40829</v>
      </c>
      <c r="B20" t="s">
        <v>77</v>
      </c>
      <c r="C20" t="s">
        <v>439</v>
      </c>
      <c r="D20" s="90">
        <v>7000</v>
      </c>
      <c r="E20" s="90">
        <f t="shared" si="0"/>
        <v>361000</v>
      </c>
      <c r="K20" s="90" t="str">
        <f t="shared" si="1"/>
        <v/>
      </c>
    </row>
    <row r="21" spans="1:11" x14ac:dyDescent="0.15">
      <c r="A21" s="101">
        <v>40829</v>
      </c>
      <c r="B21" t="s">
        <v>77</v>
      </c>
      <c r="C21" t="s">
        <v>440</v>
      </c>
      <c r="D21" s="90">
        <v>17400</v>
      </c>
      <c r="E21" s="90">
        <f t="shared" si="0"/>
        <v>378400</v>
      </c>
      <c r="K21" s="90" t="str">
        <f t="shared" si="1"/>
        <v/>
      </c>
    </row>
    <row r="22" spans="1:11" x14ac:dyDescent="0.15">
      <c r="A22" s="101">
        <v>40829</v>
      </c>
      <c r="B22" t="s">
        <v>77</v>
      </c>
      <c r="C22" t="s">
        <v>441</v>
      </c>
      <c r="D22" s="90">
        <v>9000</v>
      </c>
      <c r="E22" s="90">
        <f t="shared" si="0"/>
        <v>387400</v>
      </c>
      <c r="K22" s="90" t="str">
        <f t="shared" si="1"/>
        <v/>
      </c>
    </row>
    <row r="23" spans="1:11" x14ac:dyDescent="0.15">
      <c r="A23" s="101">
        <v>40829</v>
      </c>
      <c r="B23" t="s">
        <v>77</v>
      </c>
      <c r="C23" t="s">
        <v>442</v>
      </c>
      <c r="D23" s="90">
        <v>38200</v>
      </c>
      <c r="E23" s="90">
        <f t="shared" si="0"/>
        <v>425600</v>
      </c>
      <c r="K23" s="90" t="str">
        <f t="shared" si="1"/>
        <v/>
      </c>
    </row>
    <row r="24" spans="1:11" x14ac:dyDescent="0.15">
      <c r="A24" s="101">
        <v>40841</v>
      </c>
      <c r="B24" t="s">
        <v>142</v>
      </c>
      <c r="C24" t="s">
        <v>443</v>
      </c>
      <c r="D24" s="90">
        <v>6000</v>
      </c>
      <c r="E24" s="90">
        <f t="shared" si="0"/>
        <v>431600</v>
      </c>
      <c r="K24" s="90" t="str">
        <f t="shared" si="1"/>
        <v/>
      </c>
    </row>
    <row r="25" spans="1:11" x14ac:dyDescent="0.15">
      <c r="A25" s="101">
        <v>40848</v>
      </c>
      <c r="B25" t="s">
        <v>409</v>
      </c>
      <c r="C25" t="s">
        <v>444</v>
      </c>
      <c r="D25" s="90">
        <v>25600</v>
      </c>
      <c r="E25" s="90">
        <f t="shared" si="0"/>
        <v>457200</v>
      </c>
      <c r="K25" s="90" t="str">
        <f t="shared" si="1"/>
        <v/>
      </c>
    </row>
    <row r="26" spans="1:11" x14ac:dyDescent="0.15">
      <c r="A26" s="101">
        <v>40851</v>
      </c>
      <c r="B26" t="s">
        <v>94</v>
      </c>
      <c r="C26" t="s">
        <v>445</v>
      </c>
      <c r="D26" s="90">
        <v>2800</v>
      </c>
      <c r="E26" s="90">
        <f t="shared" si="0"/>
        <v>460000</v>
      </c>
      <c r="K26" s="90" t="str">
        <f t="shared" si="1"/>
        <v/>
      </c>
    </row>
    <row r="27" spans="1:11" x14ac:dyDescent="0.15">
      <c r="A27" s="101">
        <v>40869</v>
      </c>
      <c r="B27" t="s">
        <v>446</v>
      </c>
      <c r="C27" t="s">
        <v>447</v>
      </c>
      <c r="D27" s="90">
        <v>76800</v>
      </c>
      <c r="E27" s="90">
        <f t="shared" si="0"/>
        <v>536800</v>
      </c>
      <c r="K27" s="90" t="str">
        <f t="shared" si="1"/>
        <v/>
      </c>
    </row>
    <row r="28" spans="1:11" x14ac:dyDescent="0.15">
      <c r="A28" s="101">
        <v>40882</v>
      </c>
      <c r="B28" t="s">
        <v>142</v>
      </c>
      <c r="C28" t="s">
        <v>448</v>
      </c>
      <c r="D28" s="90">
        <v>6000</v>
      </c>
      <c r="E28" s="90">
        <f t="shared" si="0"/>
        <v>542800</v>
      </c>
      <c r="K28" s="90" t="str">
        <f t="shared" si="1"/>
        <v/>
      </c>
    </row>
    <row r="29" spans="1:11" x14ac:dyDescent="0.15">
      <c r="A29" s="101">
        <v>40903</v>
      </c>
      <c r="B29" t="s">
        <v>142</v>
      </c>
      <c r="C29" t="s">
        <v>449</v>
      </c>
      <c r="D29" s="90">
        <v>2800</v>
      </c>
      <c r="E29" s="90">
        <f t="shared" si="0"/>
        <v>545600</v>
      </c>
      <c r="K29" s="90" t="str">
        <f t="shared" si="1"/>
        <v/>
      </c>
    </row>
    <row r="30" spans="1:11" x14ac:dyDescent="0.15">
      <c r="A30" s="101">
        <v>40903</v>
      </c>
      <c r="B30" t="s">
        <v>142</v>
      </c>
      <c r="C30" t="s">
        <v>450</v>
      </c>
      <c r="D30" s="90">
        <v>2400</v>
      </c>
      <c r="E30" s="90">
        <f t="shared" si="0"/>
        <v>548000</v>
      </c>
      <c r="K30" s="90" t="str">
        <f t="shared" si="1"/>
        <v/>
      </c>
    </row>
    <row r="31" spans="1:11" x14ac:dyDescent="0.15">
      <c r="A31" s="101">
        <v>40903</v>
      </c>
      <c r="B31" t="s">
        <v>321</v>
      </c>
      <c r="C31" t="s">
        <v>451</v>
      </c>
      <c r="D31" s="90">
        <v>4800</v>
      </c>
      <c r="E31" s="90">
        <f t="shared" si="0"/>
        <v>552800</v>
      </c>
      <c r="K31" s="90" t="str">
        <f t="shared" si="1"/>
        <v/>
      </c>
    </row>
    <row r="32" spans="1:11" x14ac:dyDescent="0.15">
      <c r="A32" s="101">
        <v>40903</v>
      </c>
      <c r="B32" t="s">
        <v>321</v>
      </c>
      <c r="C32" t="s">
        <v>452</v>
      </c>
      <c r="D32" s="90">
        <v>3200</v>
      </c>
      <c r="E32" s="90">
        <f t="shared" si="0"/>
        <v>556000</v>
      </c>
      <c r="K32" s="90" t="str">
        <f t="shared" si="1"/>
        <v/>
      </c>
    </row>
    <row r="33" spans="1:11" x14ac:dyDescent="0.15">
      <c r="E33" s="90" t="str">
        <f t="shared" si="0"/>
        <v/>
      </c>
      <c r="K33" s="90" t="str">
        <f t="shared" si="1"/>
        <v/>
      </c>
    </row>
    <row r="34" spans="1:11" ht="14.25" thickBot="1" x14ac:dyDescent="0.2">
      <c r="A34" s="118"/>
      <c r="B34" s="117"/>
      <c r="C34" s="117"/>
      <c r="D34" s="114"/>
      <c r="E34" s="114" t="str">
        <f t="shared" si="0"/>
        <v/>
      </c>
      <c r="F34" s="117"/>
      <c r="G34" s="118"/>
      <c r="H34" s="117"/>
      <c r="I34" s="117"/>
      <c r="J34" s="114"/>
      <c r="K34" s="114" t="str">
        <f t="shared" si="1"/>
        <v/>
      </c>
    </row>
    <row r="35" spans="1:11" ht="14.25" thickTop="1" x14ac:dyDescent="0.15">
      <c r="A35" s="101" t="s">
        <v>468</v>
      </c>
      <c r="E35" s="90" t="str">
        <f t="shared" si="0"/>
        <v/>
      </c>
      <c r="G35" s="101" t="s">
        <v>1635</v>
      </c>
      <c r="K35" s="90" t="str">
        <f t="shared" si="1"/>
        <v/>
      </c>
    </row>
    <row r="36" spans="1:11" x14ac:dyDescent="0.15">
      <c r="A36" s="101">
        <v>40954</v>
      </c>
      <c r="B36" t="s">
        <v>142</v>
      </c>
      <c r="C36" t="s">
        <v>459</v>
      </c>
      <c r="D36" s="90">
        <v>9600</v>
      </c>
      <c r="E36" s="90">
        <f>IF(D36="","",D36)</f>
        <v>9600</v>
      </c>
      <c r="G36" s="101">
        <v>40918</v>
      </c>
      <c r="H36" t="s">
        <v>77</v>
      </c>
      <c r="I36" t="s">
        <v>453</v>
      </c>
      <c r="J36" s="90">
        <v>44800</v>
      </c>
      <c r="K36" s="90">
        <f>IF(J36="","",J36)</f>
        <v>44800</v>
      </c>
    </row>
    <row r="37" spans="1:11" x14ac:dyDescent="0.15">
      <c r="A37" s="101">
        <v>40967</v>
      </c>
      <c r="B37" t="s">
        <v>456</v>
      </c>
      <c r="C37" t="s">
        <v>460</v>
      </c>
      <c r="D37" s="90">
        <v>43600</v>
      </c>
      <c r="E37" s="90">
        <f t="shared" si="0"/>
        <v>53200</v>
      </c>
      <c r="G37" s="101">
        <v>40918</v>
      </c>
      <c r="H37" t="s">
        <v>77</v>
      </c>
      <c r="I37" t="s">
        <v>454</v>
      </c>
      <c r="J37" s="90">
        <v>51600</v>
      </c>
      <c r="K37" s="90">
        <f t="shared" si="1"/>
        <v>96400</v>
      </c>
    </row>
    <row r="38" spans="1:11" x14ac:dyDescent="0.15">
      <c r="A38" s="101">
        <v>40984</v>
      </c>
      <c r="B38" t="s">
        <v>77</v>
      </c>
      <c r="C38" t="s">
        <v>461</v>
      </c>
      <c r="D38" s="90">
        <v>11200</v>
      </c>
      <c r="E38" s="90">
        <f t="shared" si="0"/>
        <v>64400</v>
      </c>
      <c r="G38" s="101">
        <v>40918</v>
      </c>
      <c r="H38" t="s">
        <v>77</v>
      </c>
      <c r="I38" t="s">
        <v>455</v>
      </c>
      <c r="J38" s="90">
        <v>32800</v>
      </c>
      <c r="K38" s="90">
        <f t="shared" si="1"/>
        <v>129200</v>
      </c>
    </row>
    <row r="39" spans="1:11" x14ac:dyDescent="0.15">
      <c r="A39" s="101">
        <v>40984</v>
      </c>
      <c r="B39" t="s">
        <v>77</v>
      </c>
      <c r="C39" t="s">
        <v>462</v>
      </c>
      <c r="D39" s="90">
        <v>7400</v>
      </c>
      <c r="E39" s="90">
        <f t="shared" si="0"/>
        <v>71800</v>
      </c>
      <c r="G39" s="101">
        <v>40926</v>
      </c>
      <c r="H39" t="s">
        <v>456</v>
      </c>
      <c r="I39" t="s">
        <v>457</v>
      </c>
      <c r="J39" s="90">
        <v>28400</v>
      </c>
      <c r="K39" s="90">
        <f t="shared" si="1"/>
        <v>157600</v>
      </c>
    </row>
    <row r="40" spans="1:11" x14ac:dyDescent="0.15">
      <c r="A40" s="101">
        <v>40984</v>
      </c>
      <c r="B40" t="s">
        <v>77</v>
      </c>
      <c r="C40" t="s">
        <v>463</v>
      </c>
      <c r="D40" s="90">
        <v>25600</v>
      </c>
      <c r="E40" s="90">
        <f t="shared" si="0"/>
        <v>97400</v>
      </c>
      <c r="G40" s="101">
        <v>40994</v>
      </c>
      <c r="H40" t="s">
        <v>409</v>
      </c>
      <c r="I40" t="s">
        <v>464</v>
      </c>
      <c r="J40" s="90">
        <v>4600</v>
      </c>
      <c r="K40" s="90">
        <f t="shared" si="1"/>
        <v>162200</v>
      </c>
    </row>
    <row r="41" spans="1:11" x14ac:dyDescent="0.15">
      <c r="A41" s="101">
        <v>40994</v>
      </c>
      <c r="B41" t="s">
        <v>409</v>
      </c>
      <c r="C41" t="s">
        <v>467</v>
      </c>
      <c r="D41" s="90">
        <v>6400</v>
      </c>
      <c r="E41" s="90">
        <f t="shared" si="0"/>
        <v>103800</v>
      </c>
      <c r="G41" s="101">
        <v>40994</v>
      </c>
      <c r="H41" t="s">
        <v>409</v>
      </c>
      <c r="I41" t="s">
        <v>465</v>
      </c>
      <c r="J41" s="90">
        <v>2000</v>
      </c>
      <c r="K41" s="90">
        <f t="shared" si="1"/>
        <v>164200</v>
      </c>
    </row>
    <row r="42" spans="1:11" x14ac:dyDescent="0.15">
      <c r="A42" s="101">
        <v>41074</v>
      </c>
      <c r="B42" t="s">
        <v>94</v>
      </c>
      <c r="C42" t="s">
        <v>469</v>
      </c>
      <c r="D42" s="90">
        <v>2400</v>
      </c>
      <c r="E42" s="90">
        <f t="shared" si="0"/>
        <v>106200</v>
      </c>
      <c r="G42" s="101">
        <v>40994</v>
      </c>
      <c r="H42" t="s">
        <v>409</v>
      </c>
      <c r="I42" t="s">
        <v>466</v>
      </c>
      <c r="J42" s="90">
        <v>4000</v>
      </c>
      <c r="K42" s="90">
        <f t="shared" si="1"/>
        <v>168200</v>
      </c>
    </row>
    <row r="43" spans="1:11" x14ac:dyDescent="0.15">
      <c r="A43" s="101">
        <v>41079</v>
      </c>
      <c r="B43" t="s">
        <v>77</v>
      </c>
      <c r="C43" t="s">
        <v>470</v>
      </c>
      <c r="D43" s="90">
        <v>88200</v>
      </c>
      <c r="E43" s="90">
        <f t="shared" si="0"/>
        <v>194400</v>
      </c>
      <c r="K43" s="90" t="str">
        <f t="shared" si="1"/>
        <v/>
      </c>
    </row>
    <row r="44" spans="1:11" x14ac:dyDescent="0.15">
      <c r="A44" s="101">
        <v>41082</v>
      </c>
      <c r="B44" t="s">
        <v>456</v>
      </c>
      <c r="C44" t="s">
        <v>471</v>
      </c>
      <c r="D44" s="90">
        <v>25600</v>
      </c>
      <c r="E44" s="90">
        <f t="shared" si="0"/>
        <v>220000</v>
      </c>
      <c r="K44" s="90" t="str">
        <f t="shared" si="1"/>
        <v/>
      </c>
    </row>
    <row r="45" spans="1:11" x14ac:dyDescent="0.15">
      <c r="A45" s="101">
        <v>41082</v>
      </c>
      <c r="B45" t="s">
        <v>456</v>
      </c>
      <c r="C45" t="s">
        <v>472</v>
      </c>
      <c r="D45" s="90">
        <v>25600</v>
      </c>
      <c r="E45" s="90">
        <f t="shared" si="0"/>
        <v>245600</v>
      </c>
      <c r="K45" s="90" t="str">
        <f t="shared" si="1"/>
        <v/>
      </c>
    </row>
    <row r="46" spans="1:11" x14ac:dyDescent="0.15">
      <c r="A46" s="101">
        <v>41082</v>
      </c>
      <c r="B46" t="s">
        <v>456</v>
      </c>
      <c r="C46" t="s">
        <v>473</v>
      </c>
      <c r="D46" s="90">
        <v>12800</v>
      </c>
      <c r="E46" s="90">
        <f t="shared" si="0"/>
        <v>258400</v>
      </c>
      <c r="K46" s="90" t="str">
        <f t="shared" si="1"/>
        <v/>
      </c>
    </row>
    <row r="47" spans="1:11" x14ac:dyDescent="0.15">
      <c r="A47" s="101">
        <v>41180</v>
      </c>
      <c r="B47" t="s">
        <v>474</v>
      </c>
      <c r="C47" t="s">
        <v>475</v>
      </c>
      <c r="D47" s="90">
        <v>6000</v>
      </c>
      <c r="E47" s="90">
        <f t="shared" si="0"/>
        <v>264400</v>
      </c>
      <c r="K47" s="90" t="str">
        <f t="shared" si="1"/>
        <v/>
      </c>
    </row>
    <row r="48" spans="1:11" x14ac:dyDescent="0.15">
      <c r="A48" s="101">
        <v>41211</v>
      </c>
      <c r="B48" t="s">
        <v>142</v>
      </c>
      <c r="C48" t="s">
        <v>476</v>
      </c>
      <c r="D48" s="90">
        <v>3200</v>
      </c>
      <c r="E48" s="90">
        <f t="shared" si="0"/>
        <v>267600</v>
      </c>
      <c r="K48" s="90" t="str">
        <f t="shared" si="1"/>
        <v/>
      </c>
    </row>
    <row r="49" spans="1:12" x14ac:dyDescent="0.15">
      <c r="A49" s="101">
        <v>41214</v>
      </c>
      <c r="B49" t="s">
        <v>321</v>
      </c>
      <c r="C49" t="s">
        <v>477</v>
      </c>
      <c r="D49" s="90">
        <v>3200</v>
      </c>
      <c r="E49" s="90">
        <f t="shared" si="0"/>
        <v>270800</v>
      </c>
      <c r="K49" s="90" t="str">
        <f t="shared" si="1"/>
        <v/>
      </c>
    </row>
    <row r="50" spans="1:12" x14ac:dyDescent="0.15">
      <c r="A50" s="101">
        <v>41249</v>
      </c>
      <c r="B50" t="s">
        <v>478</v>
      </c>
      <c r="C50" t="s">
        <v>479</v>
      </c>
      <c r="D50" s="90">
        <v>7800</v>
      </c>
      <c r="E50" s="90">
        <f t="shared" si="0"/>
        <v>278600</v>
      </c>
      <c r="K50" s="90" t="str">
        <f t="shared" si="1"/>
        <v/>
      </c>
    </row>
    <row r="51" spans="1:12" x14ac:dyDescent="0.15">
      <c r="A51" s="101">
        <v>41250</v>
      </c>
      <c r="B51" t="s">
        <v>94</v>
      </c>
      <c r="C51" t="s">
        <v>480</v>
      </c>
      <c r="D51" s="90">
        <v>4000</v>
      </c>
      <c r="E51" s="90">
        <f t="shared" si="0"/>
        <v>282600</v>
      </c>
      <c r="K51" s="90" t="str">
        <f t="shared" si="1"/>
        <v/>
      </c>
    </row>
    <row r="52" spans="1:12" x14ac:dyDescent="0.15">
      <c r="A52" s="101">
        <v>41257</v>
      </c>
      <c r="B52" t="s">
        <v>94</v>
      </c>
      <c r="C52" t="s">
        <v>481</v>
      </c>
      <c r="D52" s="90">
        <v>38400</v>
      </c>
      <c r="E52" s="90">
        <f t="shared" si="0"/>
        <v>321000</v>
      </c>
      <c r="K52" s="90" t="str">
        <f t="shared" si="1"/>
        <v/>
      </c>
    </row>
    <row r="53" spans="1:12" x14ac:dyDescent="0.15">
      <c r="A53" s="101">
        <v>41268</v>
      </c>
      <c r="B53" t="s">
        <v>321</v>
      </c>
      <c r="C53" t="s">
        <v>482</v>
      </c>
      <c r="D53" s="90">
        <v>2400</v>
      </c>
      <c r="E53" s="90">
        <f t="shared" si="0"/>
        <v>323400</v>
      </c>
      <c r="K53" s="90" t="str">
        <f t="shared" si="1"/>
        <v/>
      </c>
    </row>
    <row r="54" spans="1:12" x14ac:dyDescent="0.15">
      <c r="A54" s="101">
        <v>41269</v>
      </c>
      <c r="B54" t="s">
        <v>419</v>
      </c>
      <c r="C54" t="s">
        <v>483</v>
      </c>
      <c r="D54" s="90">
        <v>48800</v>
      </c>
      <c r="E54" s="90">
        <f t="shared" si="0"/>
        <v>372200</v>
      </c>
      <c r="K54" s="90" t="str">
        <f t="shared" si="1"/>
        <v/>
      </c>
    </row>
    <row r="55" spans="1:12" x14ac:dyDescent="0.15">
      <c r="A55" s="101">
        <v>41269</v>
      </c>
      <c r="B55" t="s">
        <v>77</v>
      </c>
      <c r="C55" t="s">
        <v>484</v>
      </c>
      <c r="D55" s="90">
        <v>28800</v>
      </c>
      <c r="E55" s="90">
        <f t="shared" si="0"/>
        <v>401000</v>
      </c>
      <c r="K55" s="90" t="str">
        <f t="shared" si="1"/>
        <v/>
      </c>
    </row>
    <row r="56" spans="1:12" x14ac:dyDescent="0.15">
      <c r="A56" s="101">
        <v>41269</v>
      </c>
      <c r="B56" t="s">
        <v>77</v>
      </c>
      <c r="C56" t="s">
        <v>485</v>
      </c>
      <c r="D56" s="90">
        <v>19800</v>
      </c>
      <c r="E56" s="90">
        <f t="shared" si="0"/>
        <v>420800</v>
      </c>
      <c r="K56" s="90" t="str">
        <f t="shared" si="1"/>
        <v/>
      </c>
    </row>
    <row r="57" spans="1:12" x14ac:dyDescent="0.15">
      <c r="A57" s="101">
        <v>41269</v>
      </c>
      <c r="B57" t="s">
        <v>77</v>
      </c>
      <c r="C57" t="s">
        <v>486</v>
      </c>
      <c r="D57" s="90">
        <v>10800</v>
      </c>
      <c r="E57" s="90">
        <f t="shared" si="0"/>
        <v>431600</v>
      </c>
      <c r="K57" s="90" t="str">
        <f t="shared" si="1"/>
        <v/>
      </c>
    </row>
    <row r="58" spans="1:12" x14ac:dyDescent="0.15">
      <c r="A58" s="101">
        <v>41269</v>
      </c>
      <c r="B58" t="s">
        <v>77</v>
      </c>
      <c r="C58" t="s">
        <v>487</v>
      </c>
      <c r="D58" s="90">
        <v>38400</v>
      </c>
      <c r="E58" s="90">
        <f t="shared" si="0"/>
        <v>470000</v>
      </c>
      <c r="K58" s="90" t="str">
        <f t="shared" si="1"/>
        <v/>
      </c>
    </row>
    <row r="59" spans="1:12" x14ac:dyDescent="0.15">
      <c r="A59" s="101">
        <v>41269</v>
      </c>
      <c r="B59" t="s">
        <v>77</v>
      </c>
      <c r="C59" t="s">
        <v>488</v>
      </c>
      <c r="D59" s="90">
        <v>46800</v>
      </c>
      <c r="E59" s="90">
        <f t="shared" si="0"/>
        <v>516800</v>
      </c>
      <c r="K59" s="90" t="str">
        <f t="shared" si="1"/>
        <v/>
      </c>
    </row>
    <row r="60" spans="1:12" x14ac:dyDescent="0.15">
      <c r="A60" s="101">
        <v>41269</v>
      </c>
      <c r="B60" t="s">
        <v>77</v>
      </c>
      <c r="C60" t="s">
        <v>489</v>
      </c>
      <c r="D60" s="90">
        <v>29600</v>
      </c>
      <c r="E60" s="90">
        <f t="shared" si="0"/>
        <v>546400</v>
      </c>
      <c r="K60" s="90" t="str">
        <f t="shared" si="1"/>
        <v/>
      </c>
    </row>
    <row r="61" spans="1:12" x14ac:dyDescent="0.15">
      <c r="A61" s="101">
        <v>41270</v>
      </c>
      <c r="B61" t="s">
        <v>142</v>
      </c>
      <c r="C61" t="s">
        <v>490</v>
      </c>
      <c r="D61" s="90">
        <v>2800</v>
      </c>
      <c r="E61" s="90">
        <f t="shared" si="0"/>
        <v>549200</v>
      </c>
      <c r="K61" s="90" t="str">
        <f t="shared" si="1"/>
        <v/>
      </c>
    </row>
    <row r="62" spans="1:12" x14ac:dyDescent="0.15">
      <c r="A62" s="101">
        <v>41271</v>
      </c>
      <c r="B62" t="s">
        <v>446</v>
      </c>
      <c r="C62" t="s">
        <v>491</v>
      </c>
      <c r="D62" s="90">
        <v>76800</v>
      </c>
      <c r="E62" s="90">
        <f t="shared" si="0"/>
        <v>626000</v>
      </c>
      <c r="K62" s="90" t="str">
        <f t="shared" si="1"/>
        <v/>
      </c>
    </row>
    <row r="63" spans="1:12" x14ac:dyDescent="0.15">
      <c r="E63" s="90" t="str">
        <f t="shared" si="0"/>
        <v/>
      </c>
      <c r="K63" s="90" t="str">
        <f t="shared" si="1"/>
        <v/>
      </c>
    </row>
    <row r="64" spans="1:12" ht="14.25" thickBot="1" x14ac:dyDescent="0.2">
      <c r="A64" s="118"/>
      <c r="B64" s="117"/>
      <c r="C64" s="117"/>
      <c r="D64" s="114"/>
      <c r="E64" s="114" t="str">
        <f t="shared" si="0"/>
        <v/>
      </c>
      <c r="F64" s="117"/>
      <c r="G64" s="118"/>
      <c r="H64" s="117"/>
      <c r="I64" s="117"/>
      <c r="J64" s="114"/>
      <c r="K64" s="114" t="str">
        <f t="shared" si="1"/>
        <v/>
      </c>
      <c r="L64" s="2"/>
    </row>
    <row r="65" spans="1:12" ht="14.25" thickTop="1" x14ac:dyDescent="0.15">
      <c r="A65" s="101" t="s">
        <v>492</v>
      </c>
      <c r="E65" s="90" t="str">
        <f t="shared" si="0"/>
        <v/>
      </c>
      <c r="G65" s="101" t="s">
        <v>1634</v>
      </c>
      <c r="K65" s="90" t="str">
        <f t="shared" si="1"/>
        <v/>
      </c>
      <c r="L65" s="2"/>
    </row>
    <row r="66" spans="1:12" x14ac:dyDescent="0.15">
      <c r="A66" s="101">
        <v>41339</v>
      </c>
      <c r="B66" t="s">
        <v>497</v>
      </c>
      <c r="C66" t="s">
        <v>498</v>
      </c>
      <c r="D66" s="90">
        <v>49400</v>
      </c>
      <c r="E66" s="90">
        <f>IF(D66="","",D66)</f>
        <v>49400</v>
      </c>
      <c r="G66" s="101">
        <v>41290</v>
      </c>
      <c r="H66" t="s">
        <v>77</v>
      </c>
      <c r="I66" t="s">
        <v>493</v>
      </c>
      <c r="J66" s="90">
        <v>43600</v>
      </c>
      <c r="K66" s="90">
        <f>IF(J66="","",J66)</f>
        <v>43600</v>
      </c>
    </row>
    <row r="67" spans="1:12" x14ac:dyDescent="0.15">
      <c r="A67" s="101">
        <v>41344</v>
      </c>
      <c r="B67" t="s">
        <v>142</v>
      </c>
      <c r="C67" t="s">
        <v>499</v>
      </c>
      <c r="D67" s="90">
        <v>9600</v>
      </c>
      <c r="E67" s="90">
        <f t="shared" si="0"/>
        <v>59000</v>
      </c>
      <c r="G67" s="101">
        <v>41291</v>
      </c>
      <c r="H67" t="s">
        <v>77</v>
      </c>
      <c r="I67" t="s">
        <v>494</v>
      </c>
      <c r="J67" s="90">
        <v>49800</v>
      </c>
      <c r="K67" s="90">
        <f t="shared" si="1"/>
        <v>93400</v>
      </c>
    </row>
    <row r="68" spans="1:12" x14ac:dyDescent="0.15">
      <c r="A68" s="101">
        <v>41460</v>
      </c>
      <c r="B68" t="s">
        <v>407</v>
      </c>
      <c r="C68" t="s">
        <v>503</v>
      </c>
      <c r="D68" s="90">
        <v>63600</v>
      </c>
      <c r="E68" s="90">
        <f t="shared" si="0"/>
        <v>122600</v>
      </c>
      <c r="G68" s="101">
        <v>41331</v>
      </c>
      <c r="H68" t="s">
        <v>495</v>
      </c>
      <c r="I68" t="s">
        <v>496</v>
      </c>
      <c r="J68" s="90">
        <v>25800</v>
      </c>
      <c r="K68" s="90">
        <f t="shared" si="1"/>
        <v>119200</v>
      </c>
    </row>
    <row r="69" spans="1:12" x14ac:dyDescent="0.15">
      <c r="A69" s="101">
        <v>41467</v>
      </c>
      <c r="B69" t="s">
        <v>321</v>
      </c>
      <c r="C69" t="s">
        <v>504</v>
      </c>
      <c r="D69" s="90">
        <v>3200</v>
      </c>
      <c r="E69" s="90">
        <f t="shared" si="0"/>
        <v>125800</v>
      </c>
      <c r="G69" s="101">
        <v>41344</v>
      </c>
      <c r="H69" t="s">
        <v>409</v>
      </c>
      <c r="I69" t="s">
        <v>500</v>
      </c>
      <c r="J69" s="90">
        <v>4800</v>
      </c>
      <c r="K69" s="90">
        <f t="shared" si="1"/>
        <v>124000</v>
      </c>
    </row>
    <row r="70" spans="1:12" x14ac:dyDescent="0.15">
      <c r="A70" s="101">
        <v>41480</v>
      </c>
      <c r="B70" t="s">
        <v>142</v>
      </c>
      <c r="C70" t="s">
        <v>505</v>
      </c>
      <c r="D70" s="90">
        <v>2400</v>
      </c>
      <c r="E70" s="90">
        <f t="shared" si="0"/>
        <v>128200</v>
      </c>
      <c r="G70" s="101">
        <v>41344</v>
      </c>
      <c r="H70" t="s">
        <v>409</v>
      </c>
      <c r="I70" t="s">
        <v>501</v>
      </c>
      <c r="J70" s="90">
        <v>2000</v>
      </c>
      <c r="K70" s="90">
        <f t="shared" si="1"/>
        <v>126000</v>
      </c>
    </row>
    <row r="71" spans="1:12" x14ac:dyDescent="0.15">
      <c r="A71" s="101">
        <v>41487</v>
      </c>
      <c r="B71" t="s">
        <v>77</v>
      </c>
      <c r="C71" t="s">
        <v>506</v>
      </c>
      <c r="D71" s="90">
        <v>88200</v>
      </c>
      <c r="E71" s="90">
        <f t="shared" si="0"/>
        <v>216400</v>
      </c>
      <c r="G71" s="101">
        <v>41344</v>
      </c>
      <c r="H71" t="s">
        <v>409</v>
      </c>
      <c r="I71" t="s">
        <v>502</v>
      </c>
      <c r="J71" s="90">
        <v>3200</v>
      </c>
      <c r="K71" s="90">
        <f t="shared" si="1"/>
        <v>129200</v>
      </c>
    </row>
    <row r="72" spans="1:12" x14ac:dyDescent="0.15">
      <c r="A72" s="101">
        <v>41519</v>
      </c>
      <c r="B72" t="s">
        <v>77</v>
      </c>
      <c r="C72" t="s">
        <v>507</v>
      </c>
      <c r="D72" s="90">
        <v>44400</v>
      </c>
      <c r="E72" s="90">
        <f t="shared" si="0"/>
        <v>260800</v>
      </c>
      <c r="K72" s="90" t="str">
        <f t="shared" si="1"/>
        <v/>
      </c>
    </row>
    <row r="73" spans="1:12" x14ac:dyDescent="0.15">
      <c r="A73" s="101">
        <v>41536</v>
      </c>
      <c r="B73" t="s">
        <v>94</v>
      </c>
      <c r="C73" t="s">
        <v>508</v>
      </c>
      <c r="D73" s="90">
        <v>2400</v>
      </c>
      <c r="E73" s="90">
        <f t="shared" ref="E73:E136" si="2">IF(D73="","",D73+E72)</f>
        <v>263200</v>
      </c>
      <c r="K73" s="90" t="str">
        <f t="shared" ref="K73:K132" si="3">IF(J73="","",J73+K72)</f>
        <v/>
      </c>
    </row>
    <row r="74" spans="1:12" x14ac:dyDescent="0.15">
      <c r="A74" s="101">
        <v>41550</v>
      </c>
      <c r="B74" t="s">
        <v>474</v>
      </c>
      <c r="C74" t="s">
        <v>509</v>
      </c>
      <c r="D74" s="90">
        <v>2400</v>
      </c>
      <c r="E74" s="90">
        <f t="shared" si="2"/>
        <v>265600</v>
      </c>
      <c r="K74" s="90" t="str">
        <f t="shared" si="3"/>
        <v/>
      </c>
    </row>
    <row r="75" spans="1:12" x14ac:dyDescent="0.15">
      <c r="A75" s="101">
        <v>41604</v>
      </c>
      <c r="B75" t="s">
        <v>321</v>
      </c>
      <c r="C75" t="s">
        <v>510</v>
      </c>
      <c r="D75" s="90">
        <v>3200</v>
      </c>
      <c r="E75" s="90">
        <f t="shared" si="2"/>
        <v>268800</v>
      </c>
      <c r="K75" s="90" t="str">
        <f t="shared" si="3"/>
        <v/>
      </c>
    </row>
    <row r="76" spans="1:12" x14ac:dyDescent="0.15">
      <c r="A76" s="101">
        <v>41632</v>
      </c>
      <c r="B76" t="s">
        <v>77</v>
      </c>
      <c r="C76" t="s">
        <v>511</v>
      </c>
      <c r="D76" s="90">
        <v>25600</v>
      </c>
      <c r="E76" s="90">
        <f t="shared" si="2"/>
        <v>294400</v>
      </c>
      <c r="K76" s="90" t="str">
        <f t="shared" si="3"/>
        <v/>
      </c>
    </row>
    <row r="77" spans="1:12" x14ac:dyDescent="0.15">
      <c r="A77" s="101">
        <v>41632</v>
      </c>
      <c r="B77" t="s">
        <v>77</v>
      </c>
      <c r="C77" t="s">
        <v>512</v>
      </c>
      <c r="D77" s="90">
        <v>46800</v>
      </c>
      <c r="E77" s="90">
        <f t="shared" si="2"/>
        <v>341200</v>
      </c>
      <c r="K77" s="90" t="str">
        <f t="shared" si="3"/>
        <v/>
      </c>
    </row>
    <row r="78" spans="1:12" x14ac:dyDescent="0.15">
      <c r="A78" s="101">
        <v>41632</v>
      </c>
      <c r="B78" t="s">
        <v>77</v>
      </c>
      <c r="C78" t="s">
        <v>513</v>
      </c>
      <c r="D78" s="90">
        <v>19400</v>
      </c>
      <c r="E78" s="90">
        <f t="shared" si="2"/>
        <v>360600</v>
      </c>
      <c r="K78" s="90" t="str">
        <f t="shared" si="3"/>
        <v/>
      </c>
    </row>
    <row r="79" spans="1:12" x14ac:dyDescent="0.15">
      <c r="A79" s="101">
        <v>41632</v>
      </c>
      <c r="B79" t="s">
        <v>77</v>
      </c>
      <c r="C79" t="s">
        <v>514</v>
      </c>
      <c r="D79" s="90">
        <v>45600</v>
      </c>
      <c r="E79" s="90">
        <f t="shared" si="2"/>
        <v>406200</v>
      </c>
      <c r="K79" s="90" t="str">
        <f t="shared" si="3"/>
        <v/>
      </c>
    </row>
    <row r="80" spans="1:12" x14ac:dyDescent="0.15">
      <c r="A80" s="101">
        <v>41632</v>
      </c>
      <c r="B80" t="s">
        <v>77</v>
      </c>
      <c r="C80" t="s">
        <v>515</v>
      </c>
      <c r="D80" s="90">
        <v>35400</v>
      </c>
      <c r="E80" s="90">
        <f t="shared" si="2"/>
        <v>441600</v>
      </c>
      <c r="K80" s="90" t="str">
        <f t="shared" si="3"/>
        <v/>
      </c>
    </row>
    <row r="81" spans="1:11" x14ac:dyDescent="0.15">
      <c r="A81" s="101">
        <v>41632</v>
      </c>
      <c r="B81" t="s">
        <v>77</v>
      </c>
      <c r="C81" t="s">
        <v>516</v>
      </c>
      <c r="D81" s="90">
        <v>51600</v>
      </c>
      <c r="E81" s="90">
        <f t="shared" si="2"/>
        <v>493200</v>
      </c>
      <c r="K81" s="90" t="str">
        <f t="shared" si="3"/>
        <v/>
      </c>
    </row>
    <row r="82" spans="1:11" x14ac:dyDescent="0.15">
      <c r="A82" s="101">
        <v>41632</v>
      </c>
      <c r="B82" t="s">
        <v>77</v>
      </c>
      <c r="C82" t="s">
        <v>517</v>
      </c>
      <c r="D82" s="90">
        <v>38400</v>
      </c>
      <c r="E82" s="90">
        <f t="shared" si="2"/>
        <v>531600</v>
      </c>
      <c r="K82" s="90" t="str">
        <f t="shared" si="3"/>
        <v/>
      </c>
    </row>
    <row r="83" spans="1:11" x14ac:dyDescent="0.15">
      <c r="A83" s="101">
        <v>41633</v>
      </c>
      <c r="B83" t="s">
        <v>142</v>
      </c>
      <c r="C83" t="s">
        <v>518</v>
      </c>
      <c r="D83" s="90">
        <v>2400</v>
      </c>
      <c r="E83" s="90">
        <f t="shared" si="2"/>
        <v>534000</v>
      </c>
      <c r="K83" s="90" t="str">
        <f t="shared" si="3"/>
        <v/>
      </c>
    </row>
    <row r="84" spans="1:11" x14ac:dyDescent="0.15">
      <c r="A84" s="101">
        <v>41634</v>
      </c>
      <c r="B84" t="s">
        <v>142</v>
      </c>
      <c r="C84" t="s">
        <v>519</v>
      </c>
      <c r="D84" s="90">
        <v>7800</v>
      </c>
      <c r="E84" s="90">
        <f t="shared" si="2"/>
        <v>541800</v>
      </c>
      <c r="K84" s="90" t="str">
        <f t="shared" si="3"/>
        <v/>
      </c>
    </row>
    <row r="85" spans="1:11" x14ac:dyDescent="0.15">
      <c r="A85" s="101">
        <v>41634</v>
      </c>
      <c r="B85" t="s">
        <v>446</v>
      </c>
      <c r="C85" t="s">
        <v>520</v>
      </c>
      <c r="D85" s="90">
        <v>76800</v>
      </c>
      <c r="E85" s="90">
        <f t="shared" si="2"/>
        <v>618600</v>
      </c>
      <c r="K85" s="90" t="str">
        <f t="shared" si="3"/>
        <v/>
      </c>
    </row>
    <row r="86" spans="1:11" x14ac:dyDescent="0.15">
      <c r="A86" s="101">
        <v>42000</v>
      </c>
      <c r="B86" t="s">
        <v>495</v>
      </c>
      <c r="C86" t="s">
        <v>521</v>
      </c>
      <c r="D86" s="90">
        <v>30600</v>
      </c>
      <c r="E86" s="90">
        <f t="shared" si="2"/>
        <v>649200</v>
      </c>
      <c r="K86" s="90" t="str">
        <f t="shared" si="3"/>
        <v/>
      </c>
    </row>
    <row r="87" spans="1:11" x14ac:dyDescent="0.15">
      <c r="E87" s="90" t="str">
        <f t="shared" si="2"/>
        <v/>
      </c>
      <c r="K87" s="90" t="str">
        <f t="shared" si="3"/>
        <v/>
      </c>
    </row>
    <row r="88" spans="1:11" ht="14.25" thickBot="1" x14ac:dyDescent="0.2">
      <c r="A88" s="118"/>
      <c r="B88" s="117"/>
      <c r="C88" s="117"/>
      <c r="D88" s="114"/>
      <c r="E88" s="114" t="str">
        <f t="shared" si="2"/>
        <v/>
      </c>
      <c r="F88" s="117"/>
      <c r="G88" s="118"/>
      <c r="H88" s="117"/>
      <c r="I88" s="117"/>
      <c r="J88" s="114"/>
      <c r="K88" s="114" t="str">
        <f t="shared" si="3"/>
        <v/>
      </c>
    </row>
    <row r="89" spans="1:11" ht="14.25" thickTop="1" x14ac:dyDescent="0.15">
      <c r="A89" s="101" t="s">
        <v>522</v>
      </c>
      <c r="E89" s="90" t="str">
        <f t="shared" si="2"/>
        <v/>
      </c>
      <c r="G89" s="101" t="s">
        <v>1633</v>
      </c>
      <c r="K89" s="90" t="str">
        <f t="shared" si="3"/>
        <v/>
      </c>
    </row>
    <row r="90" spans="1:11" x14ac:dyDescent="0.15">
      <c r="A90" s="101">
        <v>41723</v>
      </c>
      <c r="B90" t="s">
        <v>77</v>
      </c>
      <c r="C90" t="s">
        <v>524</v>
      </c>
      <c r="D90" s="90">
        <v>48200</v>
      </c>
      <c r="E90" s="90">
        <f>IF(D90="","",D90)</f>
        <v>48200</v>
      </c>
      <c r="G90" s="101">
        <v>41687</v>
      </c>
      <c r="H90" t="s">
        <v>419</v>
      </c>
      <c r="I90" t="s">
        <v>523</v>
      </c>
      <c r="J90" s="90">
        <v>24600</v>
      </c>
      <c r="K90" s="90">
        <f>IF(J90="","",J90)</f>
        <v>24600</v>
      </c>
    </row>
    <row r="91" spans="1:11" x14ac:dyDescent="0.15">
      <c r="A91" s="101">
        <v>41726</v>
      </c>
      <c r="B91" t="s">
        <v>497</v>
      </c>
      <c r="C91" t="s">
        <v>525</v>
      </c>
      <c r="D91" s="90">
        <v>42800</v>
      </c>
      <c r="E91" s="90">
        <f t="shared" si="2"/>
        <v>91000</v>
      </c>
      <c r="G91" s="101">
        <v>41726</v>
      </c>
      <c r="H91" t="s">
        <v>409</v>
      </c>
      <c r="I91" t="s">
        <v>527</v>
      </c>
      <c r="J91" s="90">
        <v>9600</v>
      </c>
      <c r="K91" s="90">
        <f t="shared" si="3"/>
        <v>34200</v>
      </c>
    </row>
    <row r="92" spans="1:11" x14ac:dyDescent="0.15">
      <c r="A92" s="101">
        <v>41726</v>
      </c>
      <c r="B92" t="s">
        <v>142</v>
      </c>
      <c r="C92" t="s">
        <v>526</v>
      </c>
      <c r="D92" s="90">
        <v>9600</v>
      </c>
      <c r="E92" s="90">
        <f t="shared" si="2"/>
        <v>100600</v>
      </c>
      <c r="G92" s="101">
        <v>41726</v>
      </c>
      <c r="H92" t="s">
        <v>409</v>
      </c>
      <c r="I92" t="s">
        <v>528</v>
      </c>
      <c r="J92" s="90">
        <v>4800</v>
      </c>
      <c r="K92" s="90">
        <f t="shared" si="3"/>
        <v>39000</v>
      </c>
    </row>
    <row r="93" spans="1:11" x14ac:dyDescent="0.15">
      <c r="A93" s="101">
        <v>41771</v>
      </c>
      <c r="B93" t="s">
        <v>142</v>
      </c>
      <c r="C93" t="s">
        <v>534</v>
      </c>
      <c r="D93" s="90">
        <v>14000</v>
      </c>
      <c r="E93" s="90">
        <f t="shared" si="2"/>
        <v>114600</v>
      </c>
      <c r="G93" s="101">
        <v>41726</v>
      </c>
      <c r="H93" t="s">
        <v>529</v>
      </c>
      <c r="I93" t="s">
        <v>530</v>
      </c>
      <c r="J93" s="90">
        <v>6000</v>
      </c>
      <c r="K93" s="90">
        <f t="shared" si="3"/>
        <v>45000</v>
      </c>
    </row>
    <row r="94" spans="1:11" x14ac:dyDescent="0.15">
      <c r="A94" s="101">
        <v>41771</v>
      </c>
      <c r="B94" t="s">
        <v>142</v>
      </c>
      <c r="C94" t="s">
        <v>535</v>
      </c>
      <c r="D94" s="90">
        <v>2600</v>
      </c>
      <c r="E94" s="90">
        <f t="shared" si="2"/>
        <v>117200</v>
      </c>
      <c r="G94" s="101">
        <v>41726</v>
      </c>
      <c r="H94" t="s">
        <v>529</v>
      </c>
      <c r="I94" t="s">
        <v>531</v>
      </c>
      <c r="J94" s="90">
        <v>2800</v>
      </c>
      <c r="K94" s="90">
        <f t="shared" si="3"/>
        <v>47800</v>
      </c>
    </row>
    <row r="95" spans="1:11" x14ac:dyDescent="0.15">
      <c r="A95" s="101">
        <v>41785</v>
      </c>
      <c r="B95" t="s">
        <v>407</v>
      </c>
      <c r="C95" t="s">
        <v>408</v>
      </c>
      <c r="D95" s="90">
        <v>63600</v>
      </c>
      <c r="E95" s="90">
        <f t="shared" si="2"/>
        <v>180800</v>
      </c>
      <c r="G95" s="101">
        <v>41726</v>
      </c>
      <c r="H95" t="s">
        <v>529</v>
      </c>
      <c r="I95" t="s">
        <v>532</v>
      </c>
      <c r="J95" s="90">
        <v>3200</v>
      </c>
      <c r="K95" s="90">
        <f t="shared" si="3"/>
        <v>51000</v>
      </c>
    </row>
    <row r="96" spans="1:11" x14ac:dyDescent="0.15">
      <c r="A96" s="101">
        <v>41789</v>
      </c>
      <c r="B96" t="s">
        <v>409</v>
      </c>
      <c r="C96" t="s">
        <v>410</v>
      </c>
      <c r="D96" s="90">
        <v>2000</v>
      </c>
      <c r="E96" s="90">
        <f t="shared" si="2"/>
        <v>182800</v>
      </c>
      <c r="G96" s="101">
        <v>41729</v>
      </c>
      <c r="H96" t="s">
        <v>419</v>
      </c>
      <c r="I96" t="s">
        <v>533</v>
      </c>
      <c r="J96" s="90">
        <v>4000</v>
      </c>
      <c r="K96" s="90">
        <f t="shared" si="3"/>
        <v>55000</v>
      </c>
    </row>
    <row r="97" spans="1:11" x14ac:dyDescent="0.15">
      <c r="A97" s="101">
        <v>41792</v>
      </c>
      <c r="B97" t="s">
        <v>321</v>
      </c>
      <c r="C97" t="s">
        <v>411</v>
      </c>
      <c r="D97" s="90">
        <v>3200</v>
      </c>
      <c r="E97" s="90">
        <f t="shared" si="2"/>
        <v>186000</v>
      </c>
      <c r="K97" s="90" t="str">
        <f t="shared" si="3"/>
        <v/>
      </c>
    </row>
    <row r="98" spans="1:11" x14ac:dyDescent="0.15">
      <c r="A98" s="101">
        <v>41891</v>
      </c>
      <c r="B98" t="s">
        <v>77</v>
      </c>
      <c r="C98" t="s">
        <v>412</v>
      </c>
      <c r="D98" s="90">
        <v>42200</v>
      </c>
      <c r="E98" s="90">
        <f t="shared" si="2"/>
        <v>228200</v>
      </c>
      <c r="K98" s="90" t="str">
        <f t="shared" si="3"/>
        <v/>
      </c>
    </row>
    <row r="99" spans="1:11" x14ac:dyDescent="0.15">
      <c r="A99" s="101">
        <v>41907</v>
      </c>
      <c r="B99" t="s">
        <v>94</v>
      </c>
      <c r="C99" t="s">
        <v>413</v>
      </c>
      <c r="D99" s="90">
        <v>2400</v>
      </c>
      <c r="E99" s="90">
        <f t="shared" si="2"/>
        <v>230600</v>
      </c>
      <c r="K99" s="90" t="str">
        <f t="shared" si="3"/>
        <v/>
      </c>
    </row>
    <row r="100" spans="1:11" x14ac:dyDescent="0.15">
      <c r="A100" s="101">
        <v>41907</v>
      </c>
      <c r="B100" t="s">
        <v>77</v>
      </c>
      <c r="C100" t="s">
        <v>414</v>
      </c>
      <c r="D100" s="90">
        <v>88200</v>
      </c>
      <c r="E100" s="90">
        <f t="shared" si="2"/>
        <v>318800</v>
      </c>
      <c r="K100" s="90" t="str">
        <f t="shared" si="3"/>
        <v/>
      </c>
    </row>
    <row r="101" spans="1:11" x14ac:dyDescent="0.15">
      <c r="A101" s="101">
        <v>41927</v>
      </c>
      <c r="B101" t="s">
        <v>147</v>
      </c>
      <c r="C101" t="s">
        <v>536</v>
      </c>
      <c r="D101" s="90">
        <v>4800</v>
      </c>
      <c r="E101" s="90">
        <f t="shared" si="2"/>
        <v>323600</v>
      </c>
      <c r="K101" s="90" t="str">
        <f t="shared" si="3"/>
        <v/>
      </c>
    </row>
    <row r="102" spans="1:11" x14ac:dyDescent="0.15">
      <c r="A102" s="101">
        <v>41956</v>
      </c>
      <c r="B102" t="s">
        <v>142</v>
      </c>
      <c r="C102" t="s">
        <v>537</v>
      </c>
      <c r="D102" s="90">
        <v>4000</v>
      </c>
      <c r="E102" s="90">
        <f t="shared" si="2"/>
        <v>327600</v>
      </c>
      <c r="K102" s="90" t="str">
        <f t="shared" si="3"/>
        <v/>
      </c>
    </row>
    <row r="103" spans="1:11" x14ac:dyDescent="0.15">
      <c r="A103" s="101">
        <v>41960</v>
      </c>
      <c r="B103" t="s">
        <v>446</v>
      </c>
      <c r="C103" t="s">
        <v>538</v>
      </c>
      <c r="D103" s="90">
        <v>76800</v>
      </c>
      <c r="E103" s="90">
        <f t="shared" si="2"/>
        <v>404400</v>
      </c>
      <c r="K103" s="90" t="str">
        <f t="shared" si="3"/>
        <v/>
      </c>
    </row>
    <row r="104" spans="1:11" x14ac:dyDescent="0.15">
      <c r="A104" s="101">
        <v>41961</v>
      </c>
      <c r="B104" t="s">
        <v>142</v>
      </c>
      <c r="C104" t="s">
        <v>539</v>
      </c>
      <c r="D104" s="90">
        <v>7000</v>
      </c>
      <c r="E104" s="90">
        <f t="shared" si="2"/>
        <v>411400</v>
      </c>
      <c r="K104" s="90" t="str">
        <f t="shared" si="3"/>
        <v/>
      </c>
    </row>
    <row r="105" spans="1:11" x14ac:dyDescent="0.15">
      <c r="A105" s="101">
        <v>41999</v>
      </c>
      <c r="B105" t="s">
        <v>77</v>
      </c>
      <c r="C105" t="s">
        <v>540</v>
      </c>
      <c r="D105" s="90">
        <v>31000</v>
      </c>
      <c r="E105" s="90">
        <f t="shared" si="2"/>
        <v>442400</v>
      </c>
      <c r="K105" s="90" t="str">
        <f t="shared" si="3"/>
        <v/>
      </c>
    </row>
    <row r="106" spans="1:11" x14ac:dyDescent="0.15">
      <c r="A106" s="101">
        <v>41999</v>
      </c>
      <c r="B106" t="s">
        <v>77</v>
      </c>
      <c r="C106" t="s">
        <v>541</v>
      </c>
      <c r="D106" s="90">
        <v>20400</v>
      </c>
      <c r="E106" s="90">
        <f t="shared" si="2"/>
        <v>462800</v>
      </c>
      <c r="K106" s="90" t="str">
        <f t="shared" si="3"/>
        <v/>
      </c>
    </row>
    <row r="107" spans="1:11" x14ac:dyDescent="0.15">
      <c r="A107" s="101">
        <v>41999</v>
      </c>
      <c r="B107" t="s">
        <v>77</v>
      </c>
      <c r="C107" t="s">
        <v>542</v>
      </c>
      <c r="D107" s="90">
        <v>49800</v>
      </c>
      <c r="E107" s="90">
        <f t="shared" si="2"/>
        <v>512600</v>
      </c>
      <c r="K107" s="90" t="str">
        <f t="shared" si="3"/>
        <v/>
      </c>
    </row>
    <row r="108" spans="1:11" x14ac:dyDescent="0.15">
      <c r="A108" s="101">
        <v>41999</v>
      </c>
      <c r="B108" t="s">
        <v>77</v>
      </c>
      <c r="C108" t="s">
        <v>543</v>
      </c>
      <c r="D108" s="90">
        <v>36600</v>
      </c>
      <c r="E108" s="90">
        <f t="shared" si="2"/>
        <v>549200</v>
      </c>
      <c r="K108" s="90" t="str">
        <f t="shared" si="3"/>
        <v/>
      </c>
    </row>
    <row r="109" spans="1:11" x14ac:dyDescent="0.15">
      <c r="A109" s="101">
        <v>41999</v>
      </c>
      <c r="B109" t="s">
        <v>77</v>
      </c>
      <c r="C109" t="s">
        <v>544</v>
      </c>
      <c r="D109" s="90">
        <v>50400</v>
      </c>
      <c r="E109" s="90">
        <f t="shared" si="2"/>
        <v>599600</v>
      </c>
      <c r="K109" s="90" t="str">
        <f t="shared" si="3"/>
        <v/>
      </c>
    </row>
    <row r="110" spans="1:11" x14ac:dyDescent="0.15">
      <c r="A110" s="101">
        <v>41999</v>
      </c>
      <c r="B110" t="s">
        <v>77</v>
      </c>
      <c r="C110" t="s">
        <v>545</v>
      </c>
      <c r="D110" s="90">
        <v>38400</v>
      </c>
      <c r="E110" s="90">
        <f t="shared" si="2"/>
        <v>638000</v>
      </c>
      <c r="K110" s="90" t="str">
        <f t="shared" si="3"/>
        <v/>
      </c>
    </row>
    <row r="111" spans="1:11" x14ac:dyDescent="0.15">
      <c r="A111" s="101">
        <v>41999</v>
      </c>
      <c r="B111" t="s">
        <v>77</v>
      </c>
      <c r="C111" t="s">
        <v>415</v>
      </c>
      <c r="D111" s="90">
        <v>19200</v>
      </c>
      <c r="E111" s="90">
        <f t="shared" si="2"/>
        <v>657200</v>
      </c>
      <c r="K111" s="90" t="str">
        <f t="shared" si="3"/>
        <v/>
      </c>
    </row>
    <row r="112" spans="1:11" x14ac:dyDescent="0.15">
      <c r="A112" s="101">
        <v>41997</v>
      </c>
      <c r="B112" t="s">
        <v>416</v>
      </c>
      <c r="C112" t="s">
        <v>417</v>
      </c>
      <c r="D112" s="90">
        <v>2400</v>
      </c>
      <c r="E112" s="90">
        <f t="shared" si="2"/>
        <v>659600</v>
      </c>
      <c r="K112" s="90" t="str">
        <f t="shared" si="3"/>
        <v/>
      </c>
    </row>
    <row r="113" spans="1:11" x14ac:dyDescent="0.15">
      <c r="E113" s="90" t="str">
        <f t="shared" si="2"/>
        <v/>
      </c>
      <c r="K113" s="90" t="str">
        <f t="shared" si="3"/>
        <v/>
      </c>
    </row>
    <row r="114" spans="1:11" ht="14.25" thickBot="1" x14ac:dyDescent="0.2">
      <c r="A114" s="118"/>
      <c r="B114" s="117"/>
      <c r="C114" s="117"/>
      <c r="D114" s="114"/>
      <c r="E114" s="114" t="str">
        <f>IF(D114="","",D114+E113)</f>
        <v/>
      </c>
      <c r="F114" s="117"/>
      <c r="G114" s="118"/>
      <c r="H114" s="117"/>
      <c r="I114" s="117"/>
      <c r="J114" s="114"/>
      <c r="K114" s="114" t="str">
        <f>IF(J114="","",J114+K113)</f>
        <v/>
      </c>
    </row>
    <row r="115" spans="1:11" ht="14.25" thickTop="1" x14ac:dyDescent="0.15">
      <c r="A115" s="101" t="s">
        <v>546</v>
      </c>
      <c r="E115" s="90" t="str">
        <f>IF(D115="","",D115+E114)</f>
        <v/>
      </c>
      <c r="G115" s="101" t="s">
        <v>1632</v>
      </c>
      <c r="K115" s="90" t="str">
        <f>IF(J115="","",J115+K114)</f>
        <v/>
      </c>
    </row>
    <row r="116" spans="1:11" x14ac:dyDescent="0.15">
      <c r="A116" s="101">
        <v>42051</v>
      </c>
      <c r="B116" t="s">
        <v>142</v>
      </c>
      <c r="C116" t="s">
        <v>418</v>
      </c>
      <c r="D116" s="90">
        <v>11200</v>
      </c>
      <c r="E116" s="90">
        <f>IF(D116="","",D116)</f>
        <v>11200</v>
      </c>
      <c r="G116" s="101">
        <v>42037</v>
      </c>
      <c r="H116" t="s">
        <v>416</v>
      </c>
      <c r="I116" t="s">
        <v>1630</v>
      </c>
      <c r="J116" s="90">
        <v>3200</v>
      </c>
      <c r="K116" s="90">
        <f>IF(J116="","",J116)</f>
        <v>3200</v>
      </c>
    </row>
    <row r="117" spans="1:11" x14ac:dyDescent="0.15">
      <c r="A117" s="101">
        <v>42135</v>
      </c>
      <c r="B117" t="s">
        <v>142</v>
      </c>
      <c r="C117" t="s">
        <v>423</v>
      </c>
      <c r="D117" s="90">
        <v>8400</v>
      </c>
      <c r="E117" s="90">
        <f t="shared" si="2"/>
        <v>19600</v>
      </c>
      <c r="G117" s="101">
        <v>42044</v>
      </c>
      <c r="H117" t="s">
        <v>321</v>
      </c>
      <c r="I117" t="s">
        <v>355</v>
      </c>
      <c r="J117" s="90">
        <v>2400</v>
      </c>
      <c r="K117" s="90">
        <f t="shared" si="3"/>
        <v>5600</v>
      </c>
    </row>
    <row r="118" spans="1:11" x14ac:dyDescent="0.15">
      <c r="A118" s="101">
        <v>42177</v>
      </c>
      <c r="B118" t="s">
        <v>321</v>
      </c>
      <c r="C118" t="s">
        <v>424</v>
      </c>
      <c r="D118" s="90">
        <v>3200</v>
      </c>
      <c r="E118" s="90">
        <f t="shared" si="2"/>
        <v>22800</v>
      </c>
      <c r="G118" s="101">
        <v>42065</v>
      </c>
      <c r="H118" t="s">
        <v>419</v>
      </c>
      <c r="I118" t="s">
        <v>420</v>
      </c>
      <c r="J118" s="90">
        <v>29800</v>
      </c>
      <c r="K118" s="90">
        <f t="shared" si="3"/>
        <v>35400</v>
      </c>
    </row>
    <row r="119" spans="1:11" x14ac:dyDescent="0.15">
      <c r="A119" s="101">
        <v>42178</v>
      </c>
      <c r="B119" t="s">
        <v>407</v>
      </c>
      <c r="C119" t="s">
        <v>425</v>
      </c>
      <c r="D119" s="90">
        <v>63400</v>
      </c>
      <c r="E119" s="90">
        <f t="shared" si="2"/>
        <v>86200</v>
      </c>
      <c r="G119" s="101">
        <v>42089</v>
      </c>
      <c r="H119" t="s">
        <v>142</v>
      </c>
      <c r="I119" t="s">
        <v>421</v>
      </c>
      <c r="J119" s="90">
        <v>2800</v>
      </c>
      <c r="K119" s="90">
        <f t="shared" si="3"/>
        <v>38200</v>
      </c>
    </row>
    <row r="120" spans="1:11" x14ac:dyDescent="0.15">
      <c r="A120" s="101">
        <v>42184</v>
      </c>
      <c r="B120" t="s">
        <v>77</v>
      </c>
      <c r="C120" t="s">
        <v>426</v>
      </c>
      <c r="D120" s="90">
        <v>47400</v>
      </c>
      <c r="E120" s="90">
        <f t="shared" si="2"/>
        <v>133600</v>
      </c>
      <c r="G120" s="101">
        <v>42089</v>
      </c>
      <c r="H120" t="s">
        <v>409</v>
      </c>
      <c r="I120" t="s">
        <v>422</v>
      </c>
      <c r="J120" s="90">
        <v>4800</v>
      </c>
      <c r="K120" s="90">
        <f t="shared" si="3"/>
        <v>43000</v>
      </c>
    </row>
    <row r="121" spans="1:11" x14ac:dyDescent="0.15">
      <c r="A121" s="101">
        <v>42241</v>
      </c>
      <c r="B121" t="s">
        <v>77</v>
      </c>
      <c r="C121" t="s">
        <v>1501</v>
      </c>
      <c r="D121" s="90">
        <v>95600</v>
      </c>
      <c r="E121" s="90">
        <f t="shared" si="2"/>
        <v>229200</v>
      </c>
      <c r="K121" s="90" t="str">
        <f t="shared" si="3"/>
        <v/>
      </c>
    </row>
    <row r="122" spans="1:11" x14ac:dyDescent="0.15">
      <c r="A122" s="101">
        <v>42254</v>
      </c>
      <c r="B122" t="s">
        <v>94</v>
      </c>
      <c r="C122" t="s">
        <v>1514</v>
      </c>
      <c r="D122" s="90">
        <v>2400</v>
      </c>
      <c r="E122" s="90">
        <f t="shared" si="2"/>
        <v>231600</v>
      </c>
      <c r="K122" s="90" t="str">
        <f t="shared" si="3"/>
        <v/>
      </c>
    </row>
    <row r="123" spans="1:11" x14ac:dyDescent="0.15">
      <c r="A123" s="101">
        <v>42282</v>
      </c>
      <c r="B123" t="s">
        <v>409</v>
      </c>
      <c r="C123" t="s">
        <v>1518</v>
      </c>
      <c r="D123" s="90">
        <v>2000</v>
      </c>
      <c r="E123" s="90">
        <f t="shared" si="2"/>
        <v>233600</v>
      </c>
      <c r="K123" s="90" t="str">
        <f t="shared" si="3"/>
        <v/>
      </c>
    </row>
    <row r="124" spans="1:11" x14ac:dyDescent="0.15">
      <c r="A124" s="101">
        <v>42299</v>
      </c>
      <c r="B124" t="s">
        <v>1526</v>
      </c>
      <c r="C124" t="s">
        <v>1527</v>
      </c>
      <c r="D124" s="90">
        <v>46800</v>
      </c>
      <c r="E124" s="90">
        <f t="shared" si="2"/>
        <v>280400</v>
      </c>
      <c r="K124" s="90" t="str">
        <f t="shared" si="3"/>
        <v/>
      </c>
    </row>
    <row r="125" spans="1:11" x14ac:dyDescent="0.15">
      <c r="A125" s="101">
        <v>42300</v>
      </c>
      <c r="B125" t="s">
        <v>94</v>
      </c>
      <c r="C125" t="s">
        <v>1532</v>
      </c>
      <c r="D125" s="90">
        <v>4800</v>
      </c>
      <c r="E125" s="90">
        <f t="shared" si="2"/>
        <v>285200</v>
      </c>
      <c r="K125" s="90" t="str">
        <f t="shared" si="3"/>
        <v/>
      </c>
    </row>
    <row r="126" spans="1:11" x14ac:dyDescent="0.15">
      <c r="A126" s="101">
        <v>42314</v>
      </c>
      <c r="B126" t="s">
        <v>446</v>
      </c>
      <c r="C126" t="s">
        <v>1537</v>
      </c>
      <c r="D126" s="90">
        <v>76800</v>
      </c>
      <c r="E126" s="90">
        <f t="shared" si="2"/>
        <v>362000</v>
      </c>
      <c r="K126" s="90" t="str">
        <f t="shared" si="3"/>
        <v/>
      </c>
    </row>
    <row r="127" spans="1:11" x14ac:dyDescent="0.15">
      <c r="A127" s="101">
        <v>42332</v>
      </c>
      <c r="B127" t="s">
        <v>1551</v>
      </c>
      <c r="C127" t="s">
        <v>1552</v>
      </c>
      <c r="D127" s="90">
        <v>4000</v>
      </c>
      <c r="E127" s="90">
        <f t="shared" si="2"/>
        <v>366000</v>
      </c>
      <c r="K127" s="90" t="str">
        <f t="shared" si="3"/>
        <v/>
      </c>
    </row>
    <row r="128" spans="1:11" x14ac:dyDescent="0.15">
      <c r="A128" s="101">
        <v>42335</v>
      </c>
      <c r="B128" t="s">
        <v>1557</v>
      </c>
      <c r="C128" t="s">
        <v>1543</v>
      </c>
      <c r="D128" s="90">
        <v>32000</v>
      </c>
      <c r="E128" s="90">
        <f t="shared" si="2"/>
        <v>398000</v>
      </c>
      <c r="K128" s="90" t="str">
        <f t="shared" si="3"/>
        <v/>
      </c>
    </row>
    <row r="129" spans="1:11" x14ac:dyDescent="0.15">
      <c r="A129" s="101">
        <v>42355</v>
      </c>
      <c r="B129" t="s">
        <v>321</v>
      </c>
      <c r="C129" t="s">
        <v>1560</v>
      </c>
      <c r="D129" s="90">
        <v>3200</v>
      </c>
      <c r="E129" s="90">
        <f t="shared" si="2"/>
        <v>401200</v>
      </c>
      <c r="K129" s="90" t="str">
        <f t="shared" si="3"/>
        <v/>
      </c>
    </row>
    <row r="130" spans="1:11" x14ac:dyDescent="0.15">
      <c r="A130" s="101">
        <v>42368</v>
      </c>
      <c r="B130" t="s">
        <v>409</v>
      </c>
      <c r="C130" t="s">
        <v>1617</v>
      </c>
      <c r="D130" s="90">
        <v>4800</v>
      </c>
      <c r="E130" s="90">
        <f t="shared" si="2"/>
        <v>406000</v>
      </c>
      <c r="K130" s="90" t="str">
        <f t="shared" si="3"/>
        <v/>
      </c>
    </row>
    <row r="131" spans="1:11" x14ac:dyDescent="0.15">
      <c r="A131" s="101">
        <v>42368</v>
      </c>
      <c r="B131" t="s">
        <v>142</v>
      </c>
      <c r="C131" t="s">
        <v>1620</v>
      </c>
      <c r="D131" s="90">
        <v>2800</v>
      </c>
      <c r="E131" s="90">
        <f t="shared" si="2"/>
        <v>408800</v>
      </c>
      <c r="K131" s="90" t="str">
        <f t="shared" si="3"/>
        <v/>
      </c>
    </row>
    <row r="132" spans="1:11" x14ac:dyDescent="0.15">
      <c r="E132" s="90" t="str">
        <f t="shared" si="2"/>
        <v/>
      </c>
      <c r="K132" s="90" t="str">
        <f t="shared" si="3"/>
        <v/>
      </c>
    </row>
    <row r="133" spans="1:11" ht="14.25" thickBot="1" x14ac:dyDescent="0.2">
      <c r="A133" s="118"/>
      <c r="B133" s="117"/>
      <c r="C133" s="117"/>
      <c r="D133" s="114"/>
      <c r="E133" s="114" t="str">
        <f>IF(D133="","",D133+E132)</f>
        <v/>
      </c>
      <c r="F133" s="117"/>
      <c r="G133" s="118"/>
      <c r="H133" s="117"/>
      <c r="I133" s="117"/>
      <c r="J133" s="114"/>
      <c r="K133" s="114" t="str">
        <f>IF(J133="","",J133+K132)</f>
        <v/>
      </c>
    </row>
    <row r="134" spans="1:11" ht="14.25" thickTop="1" x14ac:dyDescent="0.15">
      <c r="A134" s="101" t="s">
        <v>1629</v>
      </c>
      <c r="E134" s="90" t="str">
        <f>IF(D134="","",D134+E133)</f>
        <v/>
      </c>
      <c r="G134" s="101" t="s">
        <v>1631</v>
      </c>
      <c r="K134" s="90" t="str">
        <f>IF(J134="","",J134+K133)</f>
        <v/>
      </c>
    </row>
    <row r="135" spans="1:11" x14ac:dyDescent="0.15">
      <c r="A135" s="101">
        <v>42419</v>
      </c>
      <c r="B135" t="s">
        <v>497</v>
      </c>
      <c r="C135" t="s">
        <v>1666</v>
      </c>
      <c r="D135" s="90">
        <v>48200</v>
      </c>
      <c r="E135" s="90">
        <f>IF(D135="","",D135)</f>
        <v>48200</v>
      </c>
      <c r="G135" s="101">
        <v>42390</v>
      </c>
      <c r="H135" t="s">
        <v>142</v>
      </c>
      <c r="I135" t="s">
        <v>1693</v>
      </c>
      <c r="J135" s="90">
        <v>2800</v>
      </c>
      <c r="K135" s="90">
        <f>IF(J135="","",J135)</f>
        <v>2800</v>
      </c>
    </row>
    <row r="136" spans="1:11" x14ac:dyDescent="0.15">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15">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15">
      <c r="A138" s="101">
        <v>42520</v>
      </c>
      <c r="B138" t="s">
        <v>419</v>
      </c>
      <c r="C138" t="s">
        <v>1543</v>
      </c>
      <c r="D138" s="90">
        <v>32000</v>
      </c>
      <c r="E138" s="90">
        <f t="shared" si="4"/>
        <v>99800</v>
      </c>
      <c r="G138" s="101">
        <v>42730</v>
      </c>
      <c r="H138" t="s">
        <v>77</v>
      </c>
      <c r="I138" t="s">
        <v>1838</v>
      </c>
      <c r="J138" s="90">
        <v>19200</v>
      </c>
      <c r="K138" s="90">
        <f t="shared" si="5"/>
        <v>80200</v>
      </c>
    </row>
    <row r="139" spans="1:11" x14ac:dyDescent="0.15">
      <c r="A139" s="101">
        <v>42522</v>
      </c>
      <c r="B139" t="s">
        <v>407</v>
      </c>
      <c r="C139" t="s">
        <v>1731</v>
      </c>
      <c r="D139" s="90">
        <v>63200</v>
      </c>
      <c r="E139" s="90">
        <f t="shared" si="4"/>
        <v>163000</v>
      </c>
      <c r="G139" s="101">
        <v>42730</v>
      </c>
      <c r="H139" t="s">
        <v>77</v>
      </c>
      <c r="I139" t="s">
        <v>1840</v>
      </c>
      <c r="J139" s="90">
        <v>36200</v>
      </c>
      <c r="K139" s="90">
        <f t="shared" si="5"/>
        <v>116400</v>
      </c>
    </row>
    <row r="140" spans="1:11" x14ac:dyDescent="0.15">
      <c r="A140" s="101">
        <v>42542</v>
      </c>
      <c r="B140" t="s">
        <v>142</v>
      </c>
      <c r="C140" t="s">
        <v>1743</v>
      </c>
      <c r="D140" s="90">
        <v>2000</v>
      </c>
      <c r="E140" s="90">
        <f t="shared" si="4"/>
        <v>165000</v>
      </c>
      <c r="G140" s="101">
        <v>42730</v>
      </c>
      <c r="H140" t="s">
        <v>77</v>
      </c>
      <c r="I140" t="s">
        <v>1842</v>
      </c>
      <c r="J140" s="90">
        <v>25400</v>
      </c>
      <c r="K140" s="90">
        <f t="shared" si="5"/>
        <v>141800</v>
      </c>
    </row>
    <row r="141" spans="1:11" x14ac:dyDescent="0.15">
      <c r="A141" s="101">
        <v>42557</v>
      </c>
      <c r="B141" t="s">
        <v>321</v>
      </c>
      <c r="C141" t="s">
        <v>1746</v>
      </c>
      <c r="D141" s="90">
        <v>6400</v>
      </c>
      <c r="E141" s="90">
        <f t="shared" si="4"/>
        <v>171400</v>
      </c>
      <c r="G141" s="101">
        <v>42730</v>
      </c>
      <c r="H141" t="s">
        <v>77</v>
      </c>
      <c r="I141" t="s">
        <v>1844</v>
      </c>
      <c r="J141" s="90">
        <v>10400</v>
      </c>
      <c r="K141" s="90">
        <f t="shared" si="5"/>
        <v>152200</v>
      </c>
    </row>
    <row r="142" spans="1:11" x14ac:dyDescent="0.15">
      <c r="A142" s="101">
        <v>42579</v>
      </c>
      <c r="B142" t="s">
        <v>409</v>
      </c>
      <c r="C142" t="s">
        <v>1748</v>
      </c>
      <c r="D142" s="90">
        <v>47600</v>
      </c>
      <c r="E142" s="90">
        <f t="shared" si="4"/>
        <v>219000</v>
      </c>
      <c r="G142" s="101">
        <v>42730</v>
      </c>
      <c r="H142" t="s">
        <v>77</v>
      </c>
      <c r="I142" t="s">
        <v>1847</v>
      </c>
      <c r="J142" s="90">
        <v>45800</v>
      </c>
      <c r="K142" s="90">
        <f t="shared" si="5"/>
        <v>198000</v>
      </c>
    </row>
    <row r="143" spans="1:11" x14ac:dyDescent="0.15">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15">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15">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15">
      <c r="A146" s="101">
        <v>42683</v>
      </c>
      <c r="B146" t="s">
        <v>409</v>
      </c>
      <c r="C146" t="s">
        <v>1788</v>
      </c>
      <c r="D146" s="90">
        <v>4800</v>
      </c>
      <c r="E146" s="90">
        <f t="shared" si="4"/>
        <v>375000</v>
      </c>
      <c r="K146" s="90" t="str">
        <f t="shared" si="5"/>
        <v/>
      </c>
    </row>
    <row r="147" spans="1:12" x14ac:dyDescent="0.15">
      <c r="A147" s="101">
        <v>42683</v>
      </c>
      <c r="B147" t="s">
        <v>409</v>
      </c>
      <c r="C147" t="s">
        <v>1790</v>
      </c>
      <c r="D147" s="90">
        <v>2400</v>
      </c>
      <c r="E147" s="90">
        <f t="shared" si="4"/>
        <v>377400</v>
      </c>
      <c r="K147" s="90" t="str">
        <f t="shared" si="5"/>
        <v/>
      </c>
    </row>
    <row r="148" spans="1:12" x14ac:dyDescent="0.15">
      <c r="A148" s="101">
        <v>42684</v>
      </c>
      <c r="B148" t="s">
        <v>1791</v>
      </c>
      <c r="C148" t="s">
        <v>1783</v>
      </c>
      <c r="D148" s="90">
        <v>1800</v>
      </c>
      <c r="E148" s="90">
        <f t="shared" si="4"/>
        <v>379200</v>
      </c>
      <c r="K148" s="90" t="str">
        <f t="shared" si="5"/>
        <v/>
      </c>
    </row>
    <row r="149" spans="1:12" x14ac:dyDescent="0.15">
      <c r="A149" s="101">
        <v>42704</v>
      </c>
      <c r="B149" t="s">
        <v>712</v>
      </c>
      <c r="C149" t="s">
        <v>1795</v>
      </c>
      <c r="D149" s="90">
        <v>4000</v>
      </c>
      <c r="E149" s="90">
        <f t="shared" si="4"/>
        <v>383200</v>
      </c>
      <c r="K149" s="90" t="str">
        <f t="shared" si="5"/>
        <v/>
      </c>
    </row>
    <row r="150" spans="1:12" x14ac:dyDescent="0.15">
      <c r="A150" s="101">
        <v>42705</v>
      </c>
      <c r="B150" t="s">
        <v>94</v>
      </c>
      <c r="C150" t="s">
        <v>1799</v>
      </c>
      <c r="D150" s="90">
        <v>76800</v>
      </c>
      <c r="E150" s="90">
        <f t="shared" si="4"/>
        <v>460000</v>
      </c>
      <c r="K150" s="90" t="str">
        <f t="shared" si="5"/>
        <v/>
      </c>
    </row>
    <row r="151" spans="1:12" x14ac:dyDescent="0.15">
      <c r="A151" s="101">
        <v>42709</v>
      </c>
      <c r="B151" t="s">
        <v>321</v>
      </c>
      <c r="C151" t="s">
        <v>1803</v>
      </c>
      <c r="D151" s="90">
        <v>3200</v>
      </c>
      <c r="E151" s="90">
        <f t="shared" si="4"/>
        <v>463200</v>
      </c>
      <c r="K151" s="90" t="str">
        <f t="shared" si="5"/>
        <v/>
      </c>
    </row>
    <row r="152" spans="1:12" x14ac:dyDescent="0.15">
      <c r="A152" s="101">
        <v>42730</v>
      </c>
      <c r="B152" t="s">
        <v>77</v>
      </c>
      <c r="C152" t="s">
        <v>1808</v>
      </c>
      <c r="D152" s="90">
        <v>50400</v>
      </c>
      <c r="E152" s="90">
        <f t="shared" si="4"/>
        <v>513600</v>
      </c>
      <c r="K152" s="90" t="str">
        <f t="shared" si="5"/>
        <v/>
      </c>
    </row>
    <row r="153" spans="1:12" x14ac:dyDescent="0.15">
      <c r="A153" s="101">
        <v>42730</v>
      </c>
      <c r="B153" t="s">
        <v>77</v>
      </c>
      <c r="C153" t="s">
        <v>1812</v>
      </c>
      <c r="D153" s="90">
        <v>32000</v>
      </c>
      <c r="E153" s="90">
        <f t="shared" si="4"/>
        <v>545600</v>
      </c>
      <c r="K153" s="90" t="str">
        <f t="shared" si="5"/>
        <v/>
      </c>
    </row>
    <row r="154" spans="1:12" x14ac:dyDescent="0.15">
      <c r="A154" s="101">
        <v>42730</v>
      </c>
      <c r="B154" t="s">
        <v>77</v>
      </c>
      <c r="C154" t="s">
        <v>1816</v>
      </c>
      <c r="D154" s="90">
        <v>40400</v>
      </c>
      <c r="E154" s="90">
        <f t="shared" si="4"/>
        <v>586000</v>
      </c>
      <c r="K154" s="90" t="str">
        <f t="shared" si="5"/>
        <v/>
      </c>
    </row>
    <row r="155" spans="1:12" x14ac:dyDescent="0.15">
      <c r="A155" s="101">
        <v>42730</v>
      </c>
      <c r="B155" t="s">
        <v>77</v>
      </c>
      <c r="C155" t="s">
        <v>1818</v>
      </c>
      <c r="D155" s="90">
        <v>25600</v>
      </c>
      <c r="E155" s="90">
        <f t="shared" si="4"/>
        <v>611600</v>
      </c>
      <c r="K155" s="90" t="str">
        <f t="shared" si="5"/>
        <v/>
      </c>
    </row>
    <row r="156" spans="1:12" x14ac:dyDescent="0.15">
      <c r="A156" s="101">
        <v>42730</v>
      </c>
      <c r="B156" t="s">
        <v>77</v>
      </c>
      <c r="C156" t="s">
        <v>1822</v>
      </c>
      <c r="D156" s="90">
        <v>10200</v>
      </c>
      <c r="E156" s="90">
        <f t="shared" si="4"/>
        <v>621800</v>
      </c>
      <c r="K156" s="90" t="str">
        <f t="shared" si="5"/>
        <v/>
      </c>
    </row>
    <row r="157" spans="1:12" x14ac:dyDescent="0.15">
      <c r="A157" s="101">
        <v>42730</v>
      </c>
      <c r="B157" t="s">
        <v>77</v>
      </c>
      <c r="C157" t="s">
        <v>1826</v>
      </c>
      <c r="D157" s="90">
        <v>48200</v>
      </c>
      <c r="E157" s="90">
        <f t="shared" si="4"/>
        <v>670000</v>
      </c>
      <c r="K157" s="90" t="str">
        <f t="shared" si="5"/>
        <v/>
      </c>
    </row>
    <row r="158" spans="1:12" x14ac:dyDescent="0.15">
      <c r="A158" s="101">
        <v>42730</v>
      </c>
      <c r="B158" t="s">
        <v>77</v>
      </c>
      <c r="C158" t="s">
        <v>1853</v>
      </c>
      <c r="D158" s="90">
        <v>38400</v>
      </c>
      <c r="E158" s="90">
        <f t="shared" si="4"/>
        <v>708400</v>
      </c>
      <c r="K158" s="90" t="str">
        <f t="shared" si="5"/>
        <v/>
      </c>
    </row>
    <row r="159" spans="1:12" x14ac:dyDescent="0.15">
      <c r="A159" s="101">
        <v>42730</v>
      </c>
      <c r="B159" t="s">
        <v>77</v>
      </c>
      <c r="C159" t="s">
        <v>1857</v>
      </c>
      <c r="D159" s="90">
        <v>61000</v>
      </c>
      <c r="E159" s="90">
        <f t="shared" si="4"/>
        <v>769400</v>
      </c>
      <c r="K159" s="90" t="str">
        <f t="shared" si="5"/>
        <v/>
      </c>
    </row>
    <row r="160" spans="1:12" x14ac:dyDescent="0.15">
      <c r="E160" s="90" t="str">
        <f t="shared" si="4"/>
        <v/>
      </c>
      <c r="K160" s="90" t="str">
        <f t="shared" si="5"/>
        <v/>
      </c>
    </row>
    <row r="161" spans="1:11" ht="14.25" thickBot="1" x14ac:dyDescent="0.2">
      <c r="A161" s="118"/>
      <c r="B161" s="117"/>
      <c r="C161" s="117"/>
      <c r="D161" s="114"/>
      <c r="E161" s="114" t="str">
        <f t="shared" si="4"/>
        <v/>
      </c>
      <c r="F161" s="117"/>
      <c r="G161" s="118"/>
      <c r="H161" s="117"/>
      <c r="I161" s="117"/>
      <c r="J161" s="114"/>
      <c r="K161" s="114" t="str">
        <f t="shared" si="5"/>
        <v/>
      </c>
    </row>
    <row r="162" spans="1:11" ht="14.25" thickTop="1" x14ac:dyDescent="0.15">
      <c r="A162" s="101" t="s">
        <v>1758</v>
      </c>
      <c r="E162" s="90" t="str">
        <f t="shared" si="4"/>
        <v/>
      </c>
    </row>
    <row r="163" spans="1:11" x14ac:dyDescent="0.15">
      <c r="A163" s="101">
        <v>42776</v>
      </c>
      <c r="B163" t="s">
        <v>142</v>
      </c>
      <c r="C163" t="s">
        <v>1940</v>
      </c>
      <c r="D163" s="90">
        <v>11200</v>
      </c>
      <c r="E163" s="90">
        <f>IF(D163="","",D163)</f>
        <v>11200</v>
      </c>
      <c r="G163" s="101">
        <v>42825</v>
      </c>
      <c r="H163" t="s">
        <v>456</v>
      </c>
      <c r="I163" t="s">
        <v>1693</v>
      </c>
      <c r="J163" s="90">
        <v>2800</v>
      </c>
      <c r="K163" s="90">
        <f>IF(J163="","",J163)</f>
        <v>2800</v>
      </c>
    </row>
    <row r="164" spans="1:11" x14ac:dyDescent="0.15">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15">
      <c r="A165" s="101">
        <v>42828</v>
      </c>
      <c r="B165" t="s">
        <v>497</v>
      </c>
      <c r="C165" t="s">
        <v>1969</v>
      </c>
      <c r="D165" s="90">
        <v>46200</v>
      </c>
      <c r="E165" s="90">
        <f t="shared" si="4"/>
        <v>59200</v>
      </c>
      <c r="G165" s="101">
        <v>42853</v>
      </c>
      <c r="H165" t="s">
        <v>419</v>
      </c>
      <c r="I165" t="s">
        <v>1988</v>
      </c>
      <c r="J165" s="90">
        <v>4800</v>
      </c>
      <c r="K165" s="90">
        <f t="shared" si="5"/>
        <v>10400</v>
      </c>
    </row>
    <row r="166" spans="1:11" x14ac:dyDescent="0.15">
      <c r="A166" s="101">
        <v>42885</v>
      </c>
      <c r="B166" t="s">
        <v>407</v>
      </c>
      <c r="C166" t="s">
        <v>1990</v>
      </c>
      <c r="D166" s="90">
        <v>63400</v>
      </c>
      <c r="E166" s="90">
        <f t="shared" si="4"/>
        <v>122600</v>
      </c>
      <c r="K166" s="90" t="str">
        <f t="shared" si="5"/>
        <v/>
      </c>
    </row>
    <row r="167" spans="1:11" x14ac:dyDescent="0.15">
      <c r="A167" s="101">
        <v>42894</v>
      </c>
      <c r="B167" t="s">
        <v>409</v>
      </c>
      <c r="C167" t="s">
        <v>2014</v>
      </c>
      <c r="D167" s="90">
        <v>4800</v>
      </c>
      <c r="E167" s="90">
        <f t="shared" si="4"/>
        <v>127400</v>
      </c>
      <c r="K167" s="90" t="str">
        <f t="shared" si="5"/>
        <v/>
      </c>
    </row>
    <row r="168" spans="1:11" x14ac:dyDescent="0.15">
      <c r="A168" s="101">
        <v>42894</v>
      </c>
      <c r="B168" t="s">
        <v>409</v>
      </c>
      <c r="C168" t="s">
        <v>2016</v>
      </c>
      <c r="D168" s="90">
        <v>8400</v>
      </c>
      <c r="E168" s="90">
        <f t="shared" si="4"/>
        <v>135800</v>
      </c>
      <c r="K168" s="90" t="str">
        <f t="shared" si="5"/>
        <v/>
      </c>
    </row>
    <row r="169" spans="1:11" x14ac:dyDescent="0.15">
      <c r="A169" s="101">
        <v>42898</v>
      </c>
      <c r="B169" t="s">
        <v>321</v>
      </c>
      <c r="C169" t="s">
        <v>2017</v>
      </c>
      <c r="D169" s="90">
        <v>4000</v>
      </c>
      <c r="E169" s="90">
        <f t="shared" si="4"/>
        <v>139800</v>
      </c>
      <c r="K169" s="90" t="str">
        <f t="shared" si="5"/>
        <v/>
      </c>
    </row>
    <row r="170" spans="1:11" x14ac:dyDescent="0.15">
      <c r="A170" s="101">
        <v>42912</v>
      </c>
      <c r="B170" t="s">
        <v>419</v>
      </c>
      <c r="C170" t="s">
        <v>2007</v>
      </c>
      <c r="D170" s="90">
        <v>32000</v>
      </c>
      <c r="E170" s="90">
        <f t="shared" si="4"/>
        <v>171800</v>
      </c>
      <c r="K170" s="90" t="str">
        <f t="shared" si="5"/>
        <v/>
      </c>
    </row>
    <row r="171" spans="1:11" x14ac:dyDescent="0.15">
      <c r="A171" s="101">
        <v>42936</v>
      </c>
      <c r="B171" t="s">
        <v>77</v>
      </c>
      <c r="C171" t="s">
        <v>2019</v>
      </c>
      <c r="D171" s="90">
        <v>109200</v>
      </c>
      <c r="E171" s="90">
        <f t="shared" si="4"/>
        <v>281000</v>
      </c>
      <c r="K171" s="90" t="str">
        <f t="shared" si="5"/>
        <v/>
      </c>
    </row>
    <row r="172" spans="1:11" x14ac:dyDescent="0.15">
      <c r="A172" s="101">
        <v>43005</v>
      </c>
      <c r="B172" t="s">
        <v>142</v>
      </c>
      <c r="C172" t="s">
        <v>2267</v>
      </c>
      <c r="D172" s="90">
        <v>2400</v>
      </c>
      <c r="E172" s="90">
        <f t="shared" si="4"/>
        <v>283400</v>
      </c>
      <c r="K172" s="90" t="str">
        <f t="shared" si="5"/>
        <v/>
      </c>
    </row>
    <row r="173" spans="1:11" x14ac:dyDescent="0.15">
      <c r="A173" s="101">
        <v>43005</v>
      </c>
      <c r="B173" t="s">
        <v>2269</v>
      </c>
      <c r="C173" t="s">
        <v>2270</v>
      </c>
      <c r="D173" s="90">
        <v>42200</v>
      </c>
      <c r="E173" s="90">
        <f t="shared" si="4"/>
        <v>325600</v>
      </c>
      <c r="K173" s="90" t="str">
        <f t="shared" si="5"/>
        <v/>
      </c>
    </row>
    <row r="174" spans="1:11" x14ac:dyDescent="0.15">
      <c r="A174" s="101">
        <v>43010</v>
      </c>
      <c r="B174" t="s">
        <v>2265</v>
      </c>
      <c r="C174" t="s">
        <v>2263</v>
      </c>
      <c r="D174" s="90">
        <v>52200</v>
      </c>
      <c r="E174" s="90">
        <f t="shared" si="4"/>
        <v>377800</v>
      </c>
      <c r="K174" s="90" t="str">
        <f t="shared" si="5"/>
        <v/>
      </c>
    </row>
    <row r="175" spans="1:11" x14ac:dyDescent="0.15">
      <c r="A175" s="101">
        <v>41935</v>
      </c>
      <c r="B175" t="s">
        <v>142</v>
      </c>
      <c r="C175" t="s">
        <v>2272</v>
      </c>
      <c r="D175" s="90">
        <v>12800</v>
      </c>
      <c r="E175" s="90">
        <f t="shared" si="4"/>
        <v>390600</v>
      </c>
      <c r="K175" s="90" t="str">
        <f t="shared" si="5"/>
        <v/>
      </c>
    </row>
    <row r="176" spans="1:11" x14ac:dyDescent="0.15">
      <c r="A176" s="101">
        <v>43038</v>
      </c>
      <c r="B176" t="s">
        <v>409</v>
      </c>
      <c r="C176" t="s">
        <v>2275</v>
      </c>
      <c r="D176" s="90">
        <v>8000</v>
      </c>
      <c r="E176" s="90">
        <f t="shared" si="4"/>
        <v>398600</v>
      </c>
      <c r="K176" s="90" t="str">
        <f t="shared" si="5"/>
        <v/>
      </c>
    </row>
    <row r="177" spans="1:11" x14ac:dyDescent="0.15">
      <c r="A177" s="101">
        <v>43039</v>
      </c>
      <c r="B177" t="s">
        <v>2279</v>
      </c>
      <c r="C177" t="s">
        <v>2393</v>
      </c>
      <c r="D177" s="90">
        <v>2800</v>
      </c>
      <c r="E177" s="90">
        <f t="shared" si="4"/>
        <v>401400</v>
      </c>
      <c r="K177" s="90" t="str">
        <f t="shared" si="5"/>
        <v/>
      </c>
    </row>
    <row r="178" spans="1:11" x14ac:dyDescent="0.15">
      <c r="A178" s="101">
        <v>43073</v>
      </c>
      <c r="B178" t="s">
        <v>321</v>
      </c>
      <c r="C178" t="s">
        <v>2848</v>
      </c>
      <c r="D178" s="90">
        <v>5200</v>
      </c>
      <c r="E178" s="90">
        <f t="shared" si="4"/>
        <v>406600</v>
      </c>
      <c r="K178" s="90" t="str">
        <f t="shared" si="5"/>
        <v/>
      </c>
    </row>
    <row r="179" spans="1:11" x14ac:dyDescent="0.15">
      <c r="A179" s="101">
        <v>43080</v>
      </c>
      <c r="B179" t="s">
        <v>416</v>
      </c>
      <c r="C179" t="s">
        <v>2284</v>
      </c>
      <c r="D179" s="90">
        <v>2800</v>
      </c>
      <c r="E179" s="90">
        <f t="shared" si="4"/>
        <v>409400</v>
      </c>
      <c r="K179" s="90" t="str">
        <f t="shared" si="5"/>
        <v/>
      </c>
    </row>
    <row r="180" spans="1:11" x14ac:dyDescent="0.15">
      <c r="A180" s="101">
        <v>43089</v>
      </c>
      <c r="B180" t="s">
        <v>145</v>
      </c>
      <c r="C180" t="s">
        <v>2289</v>
      </c>
      <c r="D180" s="90">
        <v>4000</v>
      </c>
      <c r="E180" s="90">
        <f t="shared" si="4"/>
        <v>413400</v>
      </c>
      <c r="K180" s="90" t="str">
        <f t="shared" si="5"/>
        <v/>
      </c>
    </row>
    <row r="181" spans="1:11" x14ac:dyDescent="0.15">
      <c r="A181" s="101">
        <v>43089</v>
      </c>
      <c r="B181" t="s">
        <v>142</v>
      </c>
      <c r="C181" t="s">
        <v>2292</v>
      </c>
      <c r="D181" s="90">
        <v>2800</v>
      </c>
      <c r="E181" s="90">
        <f t="shared" si="4"/>
        <v>416200</v>
      </c>
      <c r="K181" s="90" t="str">
        <f t="shared" si="5"/>
        <v/>
      </c>
    </row>
    <row r="182" spans="1:11" x14ac:dyDescent="0.15">
      <c r="E182" s="90" t="str">
        <f t="shared" si="4"/>
        <v/>
      </c>
      <c r="K182" s="90" t="str">
        <f t="shared" si="5"/>
        <v/>
      </c>
    </row>
    <row r="183" spans="1:11" x14ac:dyDescent="0.15">
      <c r="E183" s="90" t="str">
        <f t="shared" si="4"/>
        <v/>
      </c>
      <c r="K183" s="90" t="str">
        <f t="shared" si="5"/>
        <v/>
      </c>
    </row>
    <row r="184" spans="1:11" ht="14.25" thickBot="1" x14ac:dyDescent="0.2">
      <c r="A184" s="118"/>
      <c r="B184" s="117"/>
      <c r="C184" s="117"/>
      <c r="D184" s="114"/>
      <c r="E184" s="114" t="str">
        <f>IF(D184="","",D184+E183)</f>
        <v/>
      </c>
      <c r="F184" s="117"/>
      <c r="G184" s="118"/>
      <c r="H184" s="117"/>
      <c r="I184" s="117"/>
      <c r="J184" s="114"/>
      <c r="K184" s="114" t="str">
        <f>IF(J184="","",J184+K183)</f>
        <v/>
      </c>
    </row>
    <row r="185" spans="1:11" ht="14.25" thickTop="1" x14ac:dyDescent="0.15">
      <c r="A185" s="101" t="s">
        <v>1759</v>
      </c>
      <c r="E185" s="90" t="str">
        <f>IF(D185="","",D185+E184)</f>
        <v/>
      </c>
    </row>
    <row r="186" spans="1:11" x14ac:dyDescent="0.15">
      <c r="A186" s="101">
        <v>43144</v>
      </c>
      <c r="B186" t="s">
        <v>497</v>
      </c>
      <c r="C186" t="s">
        <v>2396</v>
      </c>
      <c r="D186" s="90">
        <v>59200</v>
      </c>
      <c r="E186" s="90">
        <f>IF(D186="","",D186)</f>
        <v>59200</v>
      </c>
      <c r="G186" s="101">
        <v>43180</v>
      </c>
      <c r="H186" t="s">
        <v>77</v>
      </c>
      <c r="I186" t="s">
        <v>2480</v>
      </c>
      <c r="J186" s="90">
        <v>49400</v>
      </c>
      <c r="K186" s="90">
        <f>IF(J186="","",J186)</f>
        <v>49400</v>
      </c>
    </row>
    <row r="187" spans="1:11" x14ac:dyDescent="0.15">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15">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15">
      <c r="A189" s="101">
        <v>43188</v>
      </c>
      <c r="B189" t="s">
        <v>94</v>
      </c>
      <c r="C189" t="s">
        <v>2477</v>
      </c>
      <c r="D189" s="90">
        <v>76800</v>
      </c>
      <c r="E189" s="90">
        <f t="shared" si="4"/>
        <v>203600</v>
      </c>
      <c r="G189" s="101">
        <v>43180</v>
      </c>
      <c r="H189" t="s">
        <v>77</v>
      </c>
      <c r="I189" t="s">
        <v>2485</v>
      </c>
      <c r="J189" s="90">
        <v>27200</v>
      </c>
      <c r="K189" s="90">
        <f t="shared" si="6"/>
        <v>146000</v>
      </c>
    </row>
    <row r="190" spans="1:11" x14ac:dyDescent="0.15">
      <c r="A190" s="101">
        <v>43252</v>
      </c>
      <c r="B190" t="s">
        <v>321</v>
      </c>
      <c r="C190" t="s">
        <v>2595</v>
      </c>
      <c r="D190" s="90">
        <v>5200</v>
      </c>
      <c r="E190" s="90">
        <f t="shared" si="4"/>
        <v>208800</v>
      </c>
      <c r="G190" s="101">
        <v>43180</v>
      </c>
      <c r="H190" t="s">
        <v>77</v>
      </c>
      <c r="I190" t="s">
        <v>2487</v>
      </c>
      <c r="J190" s="90">
        <v>9200</v>
      </c>
      <c r="K190" s="90">
        <f t="shared" si="6"/>
        <v>155200</v>
      </c>
    </row>
    <row r="191" spans="1:11" x14ac:dyDescent="0.15">
      <c r="A191" s="101">
        <v>43287</v>
      </c>
      <c r="B191" t="s">
        <v>456</v>
      </c>
      <c r="C191" t="s">
        <v>2600</v>
      </c>
      <c r="D191" s="90">
        <v>63400</v>
      </c>
      <c r="E191" s="90">
        <f t="shared" si="4"/>
        <v>272200</v>
      </c>
      <c r="G191" s="101">
        <v>43180</v>
      </c>
      <c r="H191" t="s">
        <v>77</v>
      </c>
      <c r="I191" t="s">
        <v>2489</v>
      </c>
      <c r="J191" s="90">
        <v>49200</v>
      </c>
      <c r="K191" s="90">
        <f t="shared" si="6"/>
        <v>204400</v>
      </c>
    </row>
    <row r="192" spans="1:11" x14ac:dyDescent="0.15">
      <c r="A192" s="101">
        <v>43291</v>
      </c>
      <c r="B192" t="s">
        <v>409</v>
      </c>
      <c r="C192" t="s">
        <v>2603</v>
      </c>
      <c r="D192" s="90">
        <v>1800</v>
      </c>
      <c r="E192" s="90">
        <f t="shared" si="4"/>
        <v>274000</v>
      </c>
      <c r="G192" s="101">
        <v>43180</v>
      </c>
      <c r="H192" t="s">
        <v>77</v>
      </c>
      <c r="I192" t="s">
        <v>2491</v>
      </c>
      <c r="J192" s="90">
        <v>53600</v>
      </c>
      <c r="K192" s="90">
        <f t="shared" si="6"/>
        <v>258000</v>
      </c>
    </row>
    <row r="193" spans="1:11" x14ac:dyDescent="0.15">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15">
      <c r="A194" s="101">
        <v>43391</v>
      </c>
      <c r="B194" t="s">
        <v>142</v>
      </c>
      <c r="C194" t="s">
        <v>2613</v>
      </c>
      <c r="D194" s="90">
        <v>7600</v>
      </c>
      <c r="E194" s="90">
        <f t="shared" si="4"/>
        <v>320800</v>
      </c>
      <c r="G194" s="101">
        <v>43181</v>
      </c>
      <c r="H194" t="s">
        <v>77</v>
      </c>
      <c r="I194" t="s">
        <v>2497</v>
      </c>
      <c r="J194" s="90">
        <v>800</v>
      </c>
      <c r="K194" s="90">
        <f t="shared" si="6"/>
        <v>304800</v>
      </c>
    </row>
    <row r="195" spans="1:11" x14ac:dyDescent="0.15">
      <c r="A195" s="101">
        <v>43423</v>
      </c>
      <c r="B195" t="s">
        <v>446</v>
      </c>
      <c r="C195" t="s">
        <v>2618</v>
      </c>
      <c r="D195" s="90">
        <v>76800</v>
      </c>
      <c r="E195" s="90">
        <f t="shared" si="4"/>
        <v>397600</v>
      </c>
      <c r="K195" s="90" t="str">
        <f t="shared" si="6"/>
        <v/>
      </c>
    </row>
    <row r="196" spans="1:11" x14ac:dyDescent="0.15">
      <c r="A196" s="101">
        <v>43440</v>
      </c>
      <c r="B196" t="s">
        <v>321</v>
      </c>
      <c r="C196" t="s">
        <v>2621</v>
      </c>
      <c r="D196" s="90">
        <v>4000</v>
      </c>
      <c r="E196" s="90">
        <f t="shared" si="4"/>
        <v>401600</v>
      </c>
    </row>
    <row r="197" spans="1:11" x14ac:dyDescent="0.15">
      <c r="A197" s="101">
        <v>43451</v>
      </c>
      <c r="B197" s="2" t="s">
        <v>1509</v>
      </c>
      <c r="C197" s="2" t="s">
        <v>2711</v>
      </c>
      <c r="D197" s="90">
        <v>34400</v>
      </c>
      <c r="E197" s="90">
        <f t="shared" si="4"/>
        <v>436000</v>
      </c>
    </row>
    <row r="198" spans="1:11" x14ac:dyDescent="0.15">
      <c r="A198" s="101">
        <v>43453</v>
      </c>
      <c r="B198" s="2" t="s">
        <v>1509</v>
      </c>
      <c r="C198" s="2" t="s">
        <v>2712</v>
      </c>
      <c r="D198" s="90">
        <v>54000</v>
      </c>
      <c r="E198" s="90">
        <f t="shared" si="4"/>
        <v>490000</v>
      </c>
    </row>
    <row r="199" spans="1:11" x14ac:dyDescent="0.15">
      <c r="A199" s="101">
        <v>43453</v>
      </c>
      <c r="B199" t="s">
        <v>77</v>
      </c>
      <c r="C199" t="s">
        <v>2713</v>
      </c>
      <c r="D199" s="90">
        <v>0</v>
      </c>
      <c r="E199" s="90">
        <f t="shared" si="4"/>
        <v>490000</v>
      </c>
    </row>
    <row r="200" spans="1:11" x14ac:dyDescent="0.15">
      <c r="A200" s="101">
        <v>43453</v>
      </c>
      <c r="B200" t="s">
        <v>77</v>
      </c>
      <c r="C200" t="s">
        <v>2695</v>
      </c>
      <c r="D200" s="90">
        <v>32000</v>
      </c>
      <c r="E200" s="90">
        <f t="shared" si="4"/>
        <v>522000</v>
      </c>
    </row>
    <row r="201" spans="1:11" x14ac:dyDescent="0.15">
      <c r="A201" s="101">
        <v>43453</v>
      </c>
      <c r="B201" t="s">
        <v>77</v>
      </c>
      <c r="C201" t="s">
        <v>2696</v>
      </c>
      <c r="D201" s="90">
        <v>40600</v>
      </c>
      <c r="E201" s="90">
        <f t="shared" si="4"/>
        <v>562600</v>
      </c>
      <c r="F201" s="2"/>
      <c r="G201" s="120"/>
      <c r="H201" s="2"/>
      <c r="I201" s="2"/>
      <c r="J201" s="113"/>
      <c r="K201" s="113"/>
    </row>
    <row r="202" spans="1:11" x14ac:dyDescent="0.15">
      <c r="A202" s="101">
        <v>43453</v>
      </c>
      <c r="B202" t="s">
        <v>77</v>
      </c>
      <c r="C202" t="s">
        <v>2697</v>
      </c>
      <c r="D202" s="90">
        <v>26400</v>
      </c>
      <c r="E202" s="90">
        <f t="shared" ref="E202:E211" si="7">IF(D202="","",D202+E201)</f>
        <v>589000</v>
      </c>
      <c r="F202" s="2"/>
      <c r="G202" s="120"/>
      <c r="H202" s="2"/>
      <c r="I202" s="2"/>
      <c r="J202" s="113"/>
      <c r="K202" s="113"/>
    </row>
    <row r="203" spans="1:11" x14ac:dyDescent="0.15">
      <c r="A203" s="101">
        <v>43453</v>
      </c>
      <c r="B203" t="s">
        <v>77</v>
      </c>
      <c r="C203" t="s">
        <v>2698</v>
      </c>
      <c r="D203" s="90">
        <v>10400</v>
      </c>
      <c r="E203" s="90">
        <f t="shared" si="7"/>
        <v>599400</v>
      </c>
    </row>
    <row r="204" spans="1:11" x14ac:dyDescent="0.15">
      <c r="A204" s="101">
        <v>43453</v>
      </c>
      <c r="B204" t="s">
        <v>77</v>
      </c>
      <c r="C204" t="s">
        <v>2699</v>
      </c>
      <c r="D204" s="90">
        <v>98600</v>
      </c>
      <c r="E204" s="90">
        <f t="shared" si="7"/>
        <v>698000</v>
      </c>
      <c r="K204" s="90" t="str">
        <f t="shared" si="6"/>
        <v/>
      </c>
    </row>
    <row r="205" spans="1:11" x14ac:dyDescent="0.15">
      <c r="A205" s="101">
        <v>43453</v>
      </c>
      <c r="B205" t="s">
        <v>77</v>
      </c>
      <c r="C205" t="s">
        <v>2700</v>
      </c>
      <c r="D205" s="90">
        <v>46400</v>
      </c>
      <c r="E205" s="90">
        <f t="shared" si="7"/>
        <v>744400</v>
      </c>
      <c r="K205" s="90" t="str">
        <f t="shared" si="6"/>
        <v/>
      </c>
    </row>
    <row r="206" spans="1:11" x14ac:dyDescent="0.15">
      <c r="A206" s="101">
        <v>43453</v>
      </c>
      <c r="B206" t="s">
        <v>2269</v>
      </c>
      <c r="C206" t="s">
        <v>2714</v>
      </c>
      <c r="D206" s="90">
        <v>0</v>
      </c>
      <c r="E206" s="90">
        <f t="shared" si="7"/>
        <v>744400</v>
      </c>
      <c r="K206" s="90" t="str">
        <f t="shared" ref="K206:K212" si="8">IF(J206="","",J206+K205)</f>
        <v/>
      </c>
    </row>
    <row r="207" spans="1:11" x14ac:dyDescent="0.15">
      <c r="A207" s="101">
        <v>43453</v>
      </c>
      <c r="B207" t="s">
        <v>77</v>
      </c>
      <c r="C207" t="s">
        <v>2703</v>
      </c>
      <c r="D207" s="90">
        <v>53800</v>
      </c>
      <c r="E207" s="90">
        <f t="shared" si="7"/>
        <v>798200</v>
      </c>
      <c r="K207" s="90" t="str">
        <f t="shared" si="8"/>
        <v/>
      </c>
    </row>
    <row r="208" spans="1:11" x14ac:dyDescent="0.15">
      <c r="A208" s="101">
        <v>43453</v>
      </c>
      <c r="B208" t="s">
        <v>77</v>
      </c>
      <c r="C208" t="s">
        <v>2704</v>
      </c>
      <c r="D208" s="90">
        <v>45000</v>
      </c>
      <c r="E208" s="90">
        <f t="shared" si="7"/>
        <v>843200</v>
      </c>
      <c r="K208" s="90" t="str">
        <f t="shared" si="8"/>
        <v/>
      </c>
    </row>
    <row r="209" spans="1:11" x14ac:dyDescent="0.15">
      <c r="A209" s="101">
        <v>43461</v>
      </c>
      <c r="B209" t="s">
        <v>409</v>
      </c>
      <c r="C209" t="s">
        <v>2706</v>
      </c>
      <c r="D209" s="90">
        <v>8400</v>
      </c>
      <c r="E209" s="90">
        <f t="shared" si="7"/>
        <v>851600</v>
      </c>
      <c r="K209" s="90" t="str">
        <f t="shared" si="8"/>
        <v/>
      </c>
    </row>
    <row r="210" spans="1:11" x14ac:dyDescent="0.15">
      <c r="A210" s="101">
        <v>43461</v>
      </c>
      <c r="B210" t="s">
        <v>409</v>
      </c>
      <c r="C210" t="s">
        <v>2716</v>
      </c>
      <c r="D210" s="90">
        <v>2800</v>
      </c>
      <c r="E210" s="90">
        <f t="shared" si="7"/>
        <v>854400</v>
      </c>
      <c r="K210" s="90" t="str">
        <f t="shared" si="8"/>
        <v/>
      </c>
    </row>
    <row r="211" spans="1:11" x14ac:dyDescent="0.15">
      <c r="A211" s="101">
        <v>43461</v>
      </c>
      <c r="B211" t="s">
        <v>142</v>
      </c>
      <c r="C211" t="s">
        <v>2707</v>
      </c>
      <c r="D211" s="90">
        <v>2800</v>
      </c>
      <c r="E211" s="90">
        <f t="shared" si="7"/>
        <v>857200</v>
      </c>
      <c r="K211" s="90" t="str">
        <f t="shared" si="8"/>
        <v/>
      </c>
    </row>
    <row r="212" spans="1:11" x14ac:dyDescent="0.15">
      <c r="A212" s="101" t="s">
        <v>3038</v>
      </c>
      <c r="E212" s="90" t="str">
        <f>IF(D212="","",D212+E211)</f>
        <v/>
      </c>
      <c r="K212" s="90" t="str">
        <f t="shared" si="8"/>
        <v/>
      </c>
    </row>
    <row r="213" spans="1:11" x14ac:dyDescent="0.15">
      <c r="A213" s="101">
        <v>43516</v>
      </c>
      <c r="B213" t="s">
        <v>2764</v>
      </c>
      <c r="C213" t="s">
        <v>2765</v>
      </c>
      <c r="D213" s="90">
        <v>11400</v>
      </c>
      <c r="E213" s="90">
        <f>IF(D213="","",D213)</f>
        <v>11400</v>
      </c>
      <c r="G213" s="101">
        <v>43475</v>
      </c>
      <c r="H213" t="s">
        <v>142</v>
      </c>
      <c r="I213" t="s">
        <v>2277</v>
      </c>
      <c r="J213" s="90">
        <v>2800</v>
      </c>
      <c r="K213" s="90">
        <f>IF(J213="","",J213)</f>
        <v>2800</v>
      </c>
    </row>
    <row r="214" spans="1:11" x14ac:dyDescent="0.15">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15">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15">
      <c r="A216" s="101">
        <v>43616</v>
      </c>
      <c r="B216" t="s">
        <v>2805</v>
      </c>
      <c r="C216" t="s">
        <v>2806</v>
      </c>
      <c r="D216" s="90">
        <v>4400</v>
      </c>
      <c r="E216" s="90">
        <f t="shared" si="9"/>
        <v>77600</v>
      </c>
      <c r="G216" s="101">
        <v>43488</v>
      </c>
      <c r="H216" t="s">
        <v>142</v>
      </c>
      <c r="I216" t="s">
        <v>2750</v>
      </c>
      <c r="J216" s="90">
        <v>2800</v>
      </c>
      <c r="K216" s="90">
        <f t="shared" si="10"/>
        <v>12400</v>
      </c>
    </row>
    <row r="217" spans="1:11" x14ac:dyDescent="0.15">
      <c r="A217" s="101">
        <v>43648</v>
      </c>
      <c r="B217" t="s">
        <v>2614</v>
      </c>
      <c r="C217" t="s">
        <v>2819</v>
      </c>
      <c r="D217" s="90">
        <v>1800</v>
      </c>
      <c r="E217" s="90">
        <f t="shared" si="9"/>
        <v>79400</v>
      </c>
      <c r="G217" s="101">
        <v>43488</v>
      </c>
      <c r="H217" t="s">
        <v>142</v>
      </c>
      <c r="I217" t="s">
        <v>2845</v>
      </c>
      <c r="J217" s="90">
        <v>4800</v>
      </c>
      <c r="K217" s="90">
        <f t="shared" si="10"/>
        <v>17200</v>
      </c>
    </row>
    <row r="218" spans="1:11" x14ac:dyDescent="0.15">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15">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15">
      <c r="A220" s="101">
        <v>43698</v>
      </c>
      <c r="B220" t="s">
        <v>2614</v>
      </c>
      <c r="C220" t="s">
        <v>2824</v>
      </c>
      <c r="D220" s="90">
        <v>8400</v>
      </c>
      <c r="E220" s="90">
        <f t="shared" si="9"/>
        <v>251600</v>
      </c>
      <c r="G220" s="101">
        <v>43616</v>
      </c>
      <c r="H220" t="s">
        <v>321</v>
      </c>
      <c r="I220" t="s">
        <v>2595</v>
      </c>
      <c r="J220" s="90">
        <v>4400</v>
      </c>
      <c r="K220" s="90">
        <f t="shared" si="10"/>
        <v>31200</v>
      </c>
    </row>
    <row r="221" spans="1:11" x14ac:dyDescent="0.15">
      <c r="A221" s="101">
        <v>43725</v>
      </c>
      <c r="B221" t="s">
        <v>2826</v>
      </c>
      <c r="C221" t="s">
        <v>2827</v>
      </c>
      <c r="D221" s="90">
        <v>47400</v>
      </c>
      <c r="E221" s="90">
        <f>IF(D221="","",D221+E220)</f>
        <v>299000</v>
      </c>
      <c r="H221" t="s">
        <v>142</v>
      </c>
      <c r="I221" t="s">
        <v>2750</v>
      </c>
      <c r="J221" s="90">
        <v>2800</v>
      </c>
      <c r="K221" s="90">
        <f t="shared" si="10"/>
        <v>34000</v>
      </c>
    </row>
    <row r="222" spans="1:11" x14ac:dyDescent="0.15">
      <c r="A222" s="101">
        <v>43725</v>
      </c>
      <c r="B222" t="s">
        <v>2828</v>
      </c>
      <c r="C222" t="s">
        <v>2829</v>
      </c>
      <c r="D222" s="90">
        <v>24200</v>
      </c>
      <c r="E222" s="90">
        <f>IF(D222="","",D222+E221)</f>
        <v>323200</v>
      </c>
      <c r="H222" t="s">
        <v>142</v>
      </c>
      <c r="I222" t="s">
        <v>2756</v>
      </c>
      <c r="J222" s="90">
        <v>4800</v>
      </c>
      <c r="K222" s="90">
        <f t="shared" si="10"/>
        <v>38800</v>
      </c>
    </row>
    <row r="223" spans="1:11" x14ac:dyDescent="0.15">
      <c r="A223" s="101">
        <v>43732</v>
      </c>
      <c r="B223" t="s">
        <v>1509</v>
      </c>
      <c r="C223" s="2" t="s">
        <v>2666</v>
      </c>
      <c r="D223" s="90">
        <v>39400</v>
      </c>
      <c r="E223" s="90">
        <f>IF(D223="","",D223+E222)</f>
        <v>362600</v>
      </c>
    </row>
    <row r="224" spans="1:11" x14ac:dyDescent="0.15">
      <c r="A224" s="101">
        <v>43766</v>
      </c>
      <c r="B224" t="s">
        <v>2837</v>
      </c>
      <c r="C224" s="2" t="s">
        <v>2836</v>
      </c>
      <c r="D224" s="90">
        <v>2800</v>
      </c>
      <c r="E224" s="90">
        <f>IF(D224="","",D224+E223)</f>
        <v>365400</v>
      </c>
    </row>
    <row r="225" spans="1:11" x14ac:dyDescent="0.15">
      <c r="A225" s="101">
        <v>43766</v>
      </c>
      <c r="B225" t="s">
        <v>2838</v>
      </c>
      <c r="C225" s="2" t="s">
        <v>2840</v>
      </c>
      <c r="D225" s="90">
        <v>8000</v>
      </c>
      <c r="E225" s="90">
        <f>IF(D225="","",D225+E224)</f>
        <v>373400</v>
      </c>
    </row>
    <row r="226" spans="1:11" x14ac:dyDescent="0.15">
      <c r="A226" s="101">
        <v>43774</v>
      </c>
      <c r="B226" t="s">
        <v>2844</v>
      </c>
      <c r="C226" s="2" t="s">
        <v>2846</v>
      </c>
      <c r="D226" s="90">
        <v>4000</v>
      </c>
      <c r="E226" s="90">
        <f t="shared" ref="E226:E289" si="11">IF(D226="","",D226+E225)</f>
        <v>377400</v>
      </c>
      <c r="K226" s="90" t="str">
        <f t="shared" si="10"/>
        <v/>
      </c>
    </row>
    <row r="227" spans="1:11" x14ac:dyDescent="0.15">
      <c r="A227" s="101">
        <v>43785</v>
      </c>
      <c r="B227" t="s">
        <v>2847</v>
      </c>
      <c r="C227" t="s">
        <v>2849</v>
      </c>
      <c r="D227" s="90">
        <v>76800</v>
      </c>
      <c r="E227" s="90">
        <f t="shared" si="11"/>
        <v>454200</v>
      </c>
      <c r="K227" s="90" t="str">
        <f t="shared" si="10"/>
        <v/>
      </c>
    </row>
    <row r="228" spans="1:11" x14ac:dyDescent="0.15">
      <c r="A228" s="101">
        <v>43801</v>
      </c>
      <c r="B228" t="s">
        <v>1682</v>
      </c>
      <c r="C228" t="s">
        <v>2850</v>
      </c>
      <c r="D228" s="90">
        <v>4200</v>
      </c>
      <c r="E228" s="90">
        <f t="shared" si="11"/>
        <v>458400</v>
      </c>
      <c r="K228" s="90" t="str">
        <f t="shared" si="10"/>
        <v/>
      </c>
    </row>
    <row r="229" spans="1:11" x14ac:dyDescent="0.15">
      <c r="A229" s="101">
        <v>43814</v>
      </c>
      <c r="B229" t="s">
        <v>2920</v>
      </c>
      <c r="C229" t="s">
        <v>2905</v>
      </c>
      <c r="D229" s="90">
        <v>2800</v>
      </c>
      <c r="E229" s="90">
        <f t="shared" si="11"/>
        <v>461200</v>
      </c>
      <c r="K229" s="90" t="str">
        <f t="shared" si="10"/>
        <v/>
      </c>
    </row>
    <row r="230" spans="1:11" x14ac:dyDescent="0.15">
      <c r="A230" s="101">
        <v>43819</v>
      </c>
      <c r="B230" s="2" t="s">
        <v>2921</v>
      </c>
      <c r="C230" s="2" t="s">
        <v>2906</v>
      </c>
      <c r="D230" s="90">
        <v>49000</v>
      </c>
      <c r="E230" s="90">
        <f t="shared" si="11"/>
        <v>510200</v>
      </c>
      <c r="K230" s="90" t="str">
        <f t="shared" si="10"/>
        <v/>
      </c>
    </row>
    <row r="231" spans="1:11" x14ac:dyDescent="0.15">
      <c r="A231" s="101">
        <v>43819</v>
      </c>
      <c r="B231" s="2" t="s">
        <v>2922</v>
      </c>
      <c r="C231" s="2" t="s">
        <v>2913</v>
      </c>
      <c r="D231" s="90">
        <v>27000</v>
      </c>
      <c r="E231" s="90">
        <f t="shared" si="11"/>
        <v>537200</v>
      </c>
      <c r="K231" s="90" t="str">
        <f t="shared" si="10"/>
        <v/>
      </c>
    </row>
    <row r="232" spans="1:11" x14ac:dyDescent="0.15">
      <c r="A232" s="101">
        <v>43819</v>
      </c>
      <c r="B232" s="2" t="s">
        <v>2922</v>
      </c>
      <c r="C232" s="2" t="s">
        <v>2914</v>
      </c>
      <c r="D232" s="90">
        <v>38000</v>
      </c>
      <c r="E232" s="90">
        <f t="shared" si="11"/>
        <v>575200</v>
      </c>
      <c r="K232" s="90" t="str">
        <f t="shared" si="10"/>
        <v/>
      </c>
    </row>
    <row r="233" spans="1:11" x14ac:dyDescent="0.15">
      <c r="A233" s="101">
        <v>43819</v>
      </c>
      <c r="B233" s="2" t="s">
        <v>2922</v>
      </c>
      <c r="C233" s="2" t="s">
        <v>2915</v>
      </c>
      <c r="D233" s="90">
        <v>10200</v>
      </c>
      <c r="E233" s="90">
        <f t="shared" si="11"/>
        <v>585400</v>
      </c>
      <c r="K233" s="90" t="str">
        <f t="shared" si="10"/>
        <v/>
      </c>
    </row>
    <row r="234" spans="1:11" x14ac:dyDescent="0.15">
      <c r="A234" s="101">
        <v>43819</v>
      </c>
      <c r="B234" s="2" t="s">
        <v>2921</v>
      </c>
      <c r="C234" s="2" t="s">
        <v>2917</v>
      </c>
      <c r="D234" s="90">
        <v>42000</v>
      </c>
      <c r="E234" s="90">
        <f t="shared" si="11"/>
        <v>627400</v>
      </c>
      <c r="K234" s="90" t="str">
        <f t="shared" si="10"/>
        <v/>
      </c>
    </row>
    <row r="235" spans="1:11" x14ac:dyDescent="0.15">
      <c r="A235" s="101">
        <v>43819</v>
      </c>
      <c r="B235" s="2" t="s">
        <v>2922</v>
      </c>
      <c r="C235" s="2" t="s">
        <v>2918</v>
      </c>
      <c r="D235" s="90">
        <v>48400</v>
      </c>
      <c r="E235" s="90">
        <f t="shared" si="11"/>
        <v>675800</v>
      </c>
      <c r="K235" s="90" t="str">
        <f t="shared" si="10"/>
        <v/>
      </c>
    </row>
    <row r="236" spans="1:11" x14ac:dyDescent="0.15">
      <c r="A236" s="101">
        <v>43819</v>
      </c>
      <c r="B236" s="2" t="s">
        <v>2922</v>
      </c>
      <c r="C236" s="2" t="s">
        <v>2919</v>
      </c>
      <c r="D236" s="90">
        <v>47000</v>
      </c>
      <c r="E236" s="90">
        <f t="shared" si="11"/>
        <v>722800</v>
      </c>
      <c r="K236" s="90" t="str">
        <f t="shared" si="10"/>
        <v/>
      </c>
    </row>
    <row r="237" spans="1:11" x14ac:dyDescent="0.15">
      <c r="A237" s="101" t="s">
        <v>2896</v>
      </c>
      <c r="B237" s="2"/>
      <c r="C237" s="2"/>
      <c r="E237" s="90" t="str">
        <f t="shared" si="11"/>
        <v/>
      </c>
      <c r="K237" s="90" t="str">
        <f t="shared" si="10"/>
        <v/>
      </c>
    </row>
    <row r="238" spans="1:11" x14ac:dyDescent="0.15">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15">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15">
      <c r="A240" s="101">
        <v>43878</v>
      </c>
      <c r="B240" s="2" t="s">
        <v>3047</v>
      </c>
      <c r="C240" s="2" t="s">
        <v>3046</v>
      </c>
      <c r="D240" s="90">
        <v>50600</v>
      </c>
      <c r="E240" s="90">
        <f t="shared" si="11"/>
        <v>112400</v>
      </c>
      <c r="K240" s="90" t="str">
        <f t="shared" si="10"/>
        <v/>
      </c>
    </row>
    <row r="241" spans="1:11" x14ac:dyDescent="0.15">
      <c r="A241" s="101">
        <v>44064</v>
      </c>
      <c r="B241" s="2" t="s">
        <v>3063</v>
      </c>
      <c r="C241" s="2" t="s">
        <v>3064</v>
      </c>
      <c r="D241" s="90">
        <v>47600</v>
      </c>
      <c r="E241" s="90">
        <f t="shared" si="11"/>
        <v>160000</v>
      </c>
      <c r="K241" s="90" t="str">
        <f t="shared" si="10"/>
        <v/>
      </c>
    </row>
    <row r="242" spans="1:11" x14ac:dyDescent="0.15">
      <c r="A242" s="101">
        <v>44141</v>
      </c>
      <c r="B242" s="2" t="s">
        <v>2614</v>
      </c>
      <c r="C242" s="2" t="s">
        <v>3071</v>
      </c>
      <c r="D242" s="90">
        <v>2000</v>
      </c>
      <c r="E242" s="90">
        <f t="shared" si="11"/>
        <v>162000</v>
      </c>
      <c r="K242" s="90" t="str">
        <f t="shared" si="10"/>
        <v/>
      </c>
    </row>
    <row r="243" spans="1:11" x14ac:dyDescent="0.15">
      <c r="A243" s="101" t="s">
        <v>2898</v>
      </c>
      <c r="B243" s="2"/>
      <c r="C243" s="2"/>
      <c r="E243" s="90" t="str">
        <f t="shared" si="11"/>
        <v/>
      </c>
      <c r="K243" s="90" t="str">
        <f t="shared" si="10"/>
        <v/>
      </c>
    </row>
    <row r="244" spans="1:11" x14ac:dyDescent="0.15">
      <c r="A244" s="101">
        <v>44309</v>
      </c>
      <c r="B244" s="2" t="s">
        <v>142</v>
      </c>
      <c r="C244" s="2" t="s">
        <v>3316</v>
      </c>
      <c r="D244" s="90">
        <v>10400</v>
      </c>
      <c r="E244" s="90">
        <f>IF(D244="","",D244)</f>
        <v>10400</v>
      </c>
      <c r="G244" s="101">
        <v>44621</v>
      </c>
      <c r="H244" t="s">
        <v>142</v>
      </c>
      <c r="I244" t="s">
        <v>3304</v>
      </c>
      <c r="J244" s="90">
        <v>2800</v>
      </c>
      <c r="K244" s="90">
        <f>IF(J244="","",J244)</f>
        <v>2800</v>
      </c>
    </row>
    <row r="245" spans="1:11" x14ac:dyDescent="0.15">
      <c r="A245" s="101">
        <v>44398</v>
      </c>
      <c r="B245" s="2" t="s">
        <v>409</v>
      </c>
      <c r="C245" s="2" t="s">
        <v>3208</v>
      </c>
      <c r="D245" s="90">
        <v>2000</v>
      </c>
      <c r="E245" s="90">
        <f t="shared" si="11"/>
        <v>12400</v>
      </c>
      <c r="G245" s="101">
        <v>44637</v>
      </c>
      <c r="H245" t="s">
        <v>142</v>
      </c>
      <c r="I245" t="s">
        <v>3309</v>
      </c>
      <c r="J245" s="90">
        <v>6400</v>
      </c>
      <c r="K245" s="90">
        <f t="shared" ref="K245:K264" si="12">IF(J245="","",J245+K244)</f>
        <v>9200</v>
      </c>
    </row>
    <row r="246" spans="1:11" x14ac:dyDescent="0.15">
      <c r="A246" s="101">
        <v>44505</v>
      </c>
      <c r="B246" s="2" t="s">
        <v>409</v>
      </c>
      <c r="C246" s="2" t="s">
        <v>3227</v>
      </c>
      <c r="D246" s="90">
        <v>3200</v>
      </c>
      <c r="E246" s="90">
        <f t="shared" si="11"/>
        <v>15600</v>
      </c>
      <c r="K246" s="90" t="str">
        <f t="shared" si="12"/>
        <v/>
      </c>
    </row>
    <row r="247" spans="1:11" x14ac:dyDescent="0.15">
      <c r="A247" s="101">
        <v>44505</v>
      </c>
      <c r="B247" s="2" t="s">
        <v>409</v>
      </c>
      <c r="C247" s="2" t="s">
        <v>3225</v>
      </c>
      <c r="D247" s="90">
        <v>6400</v>
      </c>
      <c r="E247" s="90">
        <f t="shared" si="11"/>
        <v>22000</v>
      </c>
      <c r="K247" s="90" t="str">
        <f t="shared" si="12"/>
        <v/>
      </c>
    </row>
    <row r="248" spans="1:11" x14ac:dyDescent="0.15">
      <c r="A248" s="101">
        <v>44510</v>
      </c>
      <c r="B248" s="2" t="s">
        <v>446</v>
      </c>
      <c r="C248" s="2" t="s">
        <v>3226</v>
      </c>
      <c r="D248" s="90">
        <v>75800</v>
      </c>
      <c r="E248" s="90">
        <f t="shared" si="11"/>
        <v>97800</v>
      </c>
      <c r="K248" s="90" t="str">
        <f t="shared" si="12"/>
        <v/>
      </c>
    </row>
    <row r="249" spans="1:11" x14ac:dyDescent="0.15">
      <c r="A249" s="101">
        <v>44540</v>
      </c>
      <c r="B249" s="2" t="s">
        <v>409</v>
      </c>
      <c r="C249" s="2" t="s">
        <v>3320</v>
      </c>
      <c r="D249" s="90">
        <v>4000</v>
      </c>
      <c r="E249" s="90">
        <f t="shared" si="11"/>
        <v>101800</v>
      </c>
      <c r="K249" s="90" t="str">
        <f t="shared" si="12"/>
        <v/>
      </c>
    </row>
    <row r="250" spans="1:11" x14ac:dyDescent="0.15">
      <c r="A250" s="101">
        <v>44617</v>
      </c>
      <c r="B250" s="2" t="s">
        <v>142</v>
      </c>
      <c r="C250" s="2" t="s">
        <v>3303</v>
      </c>
      <c r="D250" s="90">
        <v>10400</v>
      </c>
      <c r="E250" s="90">
        <f t="shared" si="11"/>
        <v>112200</v>
      </c>
      <c r="K250" s="90" t="str">
        <f t="shared" si="12"/>
        <v/>
      </c>
    </row>
    <row r="251" spans="1:11" x14ac:dyDescent="0.15">
      <c r="A251" s="101" t="s">
        <v>3337</v>
      </c>
      <c r="B251" s="2"/>
      <c r="C251" s="2"/>
      <c r="E251" s="90" t="str">
        <f>IF(D251="","",D251)</f>
        <v/>
      </c>
      <c r="K251" s="90" t="str">
        <f t="shared" si="12"/>
        <v/>
      </c>
    </row>
    <row r="252" spans="1:11" x14ac:dyDescent="0.15">
      <c r="A252" s="101">
        <v>44718</v>
      </c>
      <c r="B252" s="2" t="s">
        <v>1562</v>
      </c>
      <c r="C252" s="2" t="s">
        <v>3444</v>
      </c>
      <c r="D252" s="90">
        <v>4400</v>
      </c>
      <c r="E252" s="90">
        <f>IF(D252="","",D252)</f>
        <v>4400</v>
      </c>
      <c r="G252" s="101">
        <v>44936</v>
      </c>
      <c r="H252" t="s">
        <v>1509</v>
      </c>
      <c r="I252" t="s">
        <v>3460</v>
      </c>
      <c r="J252" s="90">
        <v>36000</v>
      </c>
      <c r="K252" s="90">
        <f>IF(J252="","",J252)</f>
        <v>36000</v>
      </c>
    </row>
    <row r="253" spans="1:11" x14ac:dyDescent="0.15">
      <c r="A253" s="101">
        <v>44746</v>
      </c>
      <c r="B253" s="2" t="s">
        <v>2614</v>
      </c>
      <c r="C253" s="2" t="s">
        <v>3445</v>
      </c>
      <c r="D253" s="90">
        <v>6400</v>
      </c>
      <c r="E253" s="90">
        <f t="shared" si="11"/>
        <v>10800</v>
      </c>
      <c r="K253" s="90" t="str">
        <f t="shared" si="12"/>
        <v/>
      </c>
    </row>
    <row r="254" spans="1:11" x14ac:dyDescent="0.15">
      <c r="A254" s="101">
        <v>44747</v>
      </c>
      <c r="B254" s="2" t="s">
        <v>2821</v>
      </c>
      <c r="C254" s="2" t="s">
        <v>3446</v>
      </c>
      <c r="D254" s="90">
        <v>64000</v>
      </c>
      <c r="E254" s="90">
        <f t="shared" si="11"/>
        <v>74800</v>
      </c>
      <c r="K254" s="90" t="str">
        <f t="shared" si="12"/>
        <v/>
      </c>
    </row>
    <row r="255" spans="1:11" x14ac:dyDescent="0.15">
      <c r="A255" s="101">
        <v>44758</v>
      </c>
      <c r="B255" s="2" t="s">
        <v>3191</v>
      </c>
      <c r="C255" s="2" t="s">
        <v>3447</v>
      </c>
      <c r="D255" s="90">
        <v>2000</v>
      </c>
      <c r="E255" s="90">
        <f t="shared" si="11"/>
        <v>76800</v>
      </c>
      <c r="K255" s="90" t="str">
        <f t="shared" si="12"/>
        <v/>
      </c>
    </row>
    <row r="256" spans="1:11" x14ac:dyDescent="0.15">
      <c r="A256" s="101">
        <v>44806</v>
      </c>
      <c r="B256" s="2" t="s">
        <v>1520</v>
      </c>
      <c r="C256" s="2" t="s">
        <v>3448</v>
      </c>
      <c r="D256" s="90">
        <v>2800</v>
      </c>
      <c r="E256" s="90">
        <f t="shared" si="11"/>
        <v>79600</v>
      </c>
      <c r="K256" s="90" t="str">
        <f t="shared" si="12"/>
        <v/>
      </c>
    </row>
    <row r="257" spans="1:11" x14ac:dyDescent="0.15">
      <c r="A257" s="101">
        <v>44824</v>
      </c>
      <c r="B257" s="2" t="s">
        <v>1520</v>
      </c>
      <c r="C257" s="2" t="s">
        <v>3449</v>
      </c>
      <c r="D257" s="90">
        <v>2800</v>
      </c>
      <c r="E257" s="90">
        <f t="shared" si="11"/>
        <v>82400</v>
      </c>
      <c r="K257" s="90" t="str">
        <f t="shared" si="12"/>
        <v/>
      </c>
    </row>
    <row r="258" spans="1:11" x14ac:dyDescent="0.15">
      <c r="A258" s="101">
        <v>44851</v>
      </c>
      <c r="B258" s="2" t="s">
        <v>1520</v>
      </c>
      <c r="C258" s="2" t="s">
        <v>3450</v>
      </c>
      <c r="D258" s="90">
        <v>9600</v>
      </c>
      <c r="E258" s="90">
        <f t="shared" si="11"/>
        <v>92000</v>
      </c>
      <c r="K258" s="90" t="str">
        <f t="shared" si="12"/>
        <v/>
      </c>
    </row>
    <row r="259" spans="1:11" x14ac:dyDescent="0.15">
      <c r="A259" s="101">
        <v>44861</v>
      </c>
      <c r="B259" s="2" t="s">
        <v>1520</v>
      </c>
      <c r="C259" s="2" t="s">
        <v>3451</v>
      </c>
      <c r="D259" s="90">
        <v>8000</v>
      </c>
      <c r="E259" s="90">
        <f t="shared" si="11"/>
        <v>100000</v>
      </c>
      <c r="K259" s="90" t="str">
        <f t="shared" si="12"/>
        <v/>
      </c>
    </row>
    <row r="260" spans="1:11" x14ac:dyDescent="0.15">
      <c r="A260" s="101">
        <v>44866</v>
      </c>
      <c r="B260" s="2" t="s">
        <v>2986</v>
      </c>
      <c r="C260" s="2" t="s">
        <v>3452</v>
      </c>
      <c r="D260" s="90">
        <v>4000</v>
      </c>
      <c r="E260" s="90">
        <f t="shared" si="11"/>
        <v>104000</v>
      </c>
      <c r="K260" s="90" t="str">
        <f t="shared" si="12"/>
        <v/>
      </c>
    </row>
    <row r="261" spans="1:11" x14ac:dyDescent="0.15">
      <c r="A261" s="101">
        <v>44893</v>
      </c>
      <c r="B261" s="2" t="s">
        <v>1562</v>
      </c>
      <c r="C261" s="2" t="s">
        <v>3453</v>
      </c>
      <c r="D261" s="90">
        <v>5600</v>
      </c>
      <c r="E261" s="90">
        <f t="shared" si="11"/>
        <v>109600</v>
      </c>
      <c r="K261" s="90" t="str">
        <f t="shared" si="12"/>
        <v/>
      </c>
    </row>
    <row r="262" spans="1:11" x14ac:dyDescent="0.15">
      <c r="A262" s="101">
        <v>44907</v>
      </c>
      <c r="B262" s="2" t="s">
        <v>1520</v>
      </c>
      <c r="C262" s="2" t="s">
        <v>3454</v>
      </c>
      <c r="D262" s="90">
        <v>2400</v>
      </c>
      <c r="E262" s="90">
        <f t="shared" si="11"/>
        <v>112000</v>
      </c>
      <c r="K262" s="90" t="str">
        <f t="shared" si="12"/>
        <v/>
      </c>
    </row>
    <row r="263" spans="1:11" x14ac:dyDescent="0.15">
      <c r="A263" s="101">
        <v>44923</v>
      </c>
      <c r="B263" s="2" t="s">
        <v>1509</v>
      </c>
      <c r="C263" s="2" t="s">
        <v>3455</v>
      </c>
      <c r="D263" s="90">
        <v>52800</v>
      </c>
      <c r="E263" s="90">
        <f t="shared" si="11"/>
        <v>164800</v>
      </c>
      <c r="K263" s="90" t="str">
        <f t="shared" si="12"/>
        <v/>
      </c>
    </row>
    <row r="264" spans="1:11" x14ac:dyDescent="0.15">
      <c r="A264" s="101">
        <v>44923</v>
      </c>
      <c r="B264" s="2" t="s">
        <v>1509</v>
      </c>
      <c r="C264" s="2" t="s">
        <v>3456</v>
      </c>
      <c r="D264" s="90">
        <v>22400</v>
      </c>
      <c r="E264" s="90">
        <f t="shared" si="11"/>
        <v>187200</v>
      </c>
      <c r="K264" s="90" t="str">
        <f t="shared" si="12"/>
        <v/>
      </c>
    </row>
    <row r="265" spans="1:11" x14ac:dyDescent="0.15">
      <c r="A265" s="101">
        <v>44923</v>
      </c>
      <c r="B265" s="2" t="s">
        <v>1509</v>
      </c>
      <c r="C265" s="2" t="s">
        <v>3457</v>
      </c>
      <c r="D265" s="90">
        <v>10400</v>
      </c>
      <c r="E265" s="90">
        <f t="shared" si="11"/>
        <v>197600</v>
      </c>
      <c r="K265" s="90" t="str">
        <f t="shared" ref="K265:K328" si="13">IF(J265="","",J265+K264)</f>
        <v/>
      </c>
    </row>
    <row r="266" spans="1:11" x14ac:dyDescent="0.15">
      <c r="A266" s="101">
        <v>44924</v>
      </c>
      <c r="B266" s="2" t="s">
        <v>1509</v>
      </c>
      <c r="C266" s="2" t="s">
        <v>3458</v>
      </c>
      <c r="D266" s="90">
        <v>69800</v>
      </c>
      <c r="E266" s="90">
        <f t="shared" si="11"/>
        <v>267400</v>
      </c>
      <c r="K266" s="90" t="str">
        <f t="shared" si="13"/>
        <v/>
      </c>
    </row>
    <row r="267" spans="1:11" x14ac:dyDescent="0.15">
      <c r="A267" s="101">
        <v>44924</v>
      </c>
      <c r="B267" s="2" t="s">
        <v>1509</v>
      </c>
      <c r="C267" s="2" t="s">
        <v>3459</v>
      </c>
      <c r="D267" s="90">
        <v>45200</v>
      </c>
      <c r="E267" s="90">
        <f t="shared" si="11"/>
        <v>312600</v>
      </c>
      <c r="K267" s="90" t="str">
        <f t="shared" si="13"/>
        <v/>
      </c>
    </row>
    <row r="268" spans="1:11" x14ac:dyDescent="0.15">
      <c r="A268" s="101">
        <v>44958</v>
      </c>
      <c r="B268" s="2" t="s">
        <v>1536</v>
      </c>
      <c r="C268" s="2" t="s">
        <v>3461</v>
      </c>
      <c r="D268" s="90">
        <v>76800</v>
      </c>
      <c r="E268" s="90">
        <f t="shared" si="11"/>
        <v>389400</v>
      </c>
      <c r="K268" s="90" t="str">
        <f t="shared" si="13"/>
        <v/>
      </c>
    </row>
    <row r="269" spans="1:11" x14ac:dyDescent="0.15">
      <c r="A269" s="101">
        <v>44963</v>
      </c>
      <c r="B269" s="2" t="s">
        <v>1520</v>
      </c>
      <c r="C269" s="2" t="s">
        <v>3462</v>
      </c>
      <c r="D269" s="90">
        <v>11200</v>
      </c>
      <c r="E269" s="90">
        <f t="shared" si="11"/>
        <v>400600</v>
      </c>
      <c r="K269" s="90" t="str">
        <f t="shared" si="13"/>
        <v/>
      </c>
    </row>
    <row r="270" spans="1:11" x14ac:dyDescent="0.15">
      <c r="A270" s="101">
        <v>44970</v>
      </c>
      <c r="B270" s="2" t="s">
        <v>3463</v>
      </c>
      <c r="C270" s="2" t="s">
        <v>3464</v>
      </c>
      <c r="D270" s="90">
        <v>61800</v>
      </c>
      <c r="E270" s="90">
        <f t="shared" si="11"/>
        <v>462400</v>
      </c>
      <c r="K270" s="90" t="str">
        <f t="shared" si="13"/>
        <v/>
      </c>
    </row>
    <row r="271" spans="1:11" x14ac:dyDescent="0.15">
      <c r="A271" s="101">
        <v>44986</v>
      </c>
      <c r="B271" s="2" t="s">
        <v>1520</v>
      </c>
      <c r="C271" s="2" t="s">
        <v>3465</v>
      </c>
      <c r="D271" s="90">
        <v>4600</v>
      </c>
      <c r="E271" s="90">
        <f t="shared" si="11"/>
        <v>467000</v>
      </c>
      <c r="K271" s="90" t="str">
        <f t="shared" si="13"/>
        <v/>
      </c>
    </row>
    <row r="272" spans="1:11" x14ac:dyDescent="0.15">
      <c r="A272" s="101">
        <v>44986</v>
      </c>
      <c r="B272" s="2" t="s">
        <v>1509</v>
      </c>
      <c r="C272" s="2" t="s">
        <v>3466</v>
      </c>
      <c r="D272" s="90">
        <v>29600</v>
      </c>
      <c r="E272" s="90">
        <f t="shared" si="11"/>
        <v>496600</v>
      </c>
      <c r="K272" s="90" t="str">
        <f t="shared" si="13"/>
        <v/>
      </c>
    </row>
    <row r="273" spans="1:11" x14ac:dyDescent="0.15">
      <c r="A273" s="101">
        <v>44993</v>
      </c>
      <c r="B273" s="2" t="s">
        <v>3191</v>
      </c>
      <c r="C273" s="2" t="s">
        <v>3467</v>
      </c>
      <c r="D273" s="90">
        <v>2200</v>
      </c>
      <c r="E273" s="90">
        <f t="shared" si="11"/>
        <v>498800</v>
      </c>
      <c r="K273" s="90" t="str">
        <f t="shared" si="13"/>
        <v/>
      </c>
    </row>
    <row r="274" spans="1:11" x14ac:dyDescent="0.15">
      <c r="A274" s="101" t="s">
        <v>3531</v>
      </c>
      <c r="E274" s="90" t="str">
        <f t="shared" si="11"/>
        <v/>
      </c>
      <c r="K274" s="90" t="str">
        <f t="shared" si="13"/>
        <v/>
      </c>
    </row>
    <row r="275" spans="1:11" x14ac:dyDescent="0.15">
      <c r="A275" s="101">
        <v>45044</v>
      </c>
      <c r="B275" t="s">
        <v>77</v>
      </c>
      <c r="C275" t="s">
        <v>3525</v>
      </c>
      <c r="D275" s="90">
        <v>54800</v>
      </c>
      <c r="E275" s="90">
        <f>IF(D275="","",D275)</f>
        <v>54800</v>
      </c>
      <c r="K275" s="90" t="str">
        <f t="shared" si="13"/>
        <v/>
      </c>
    </row>
    <row r="276" spans="1:11" x14ac:dyDescent="0.15">
      <c r="A276" s="101">
        <v>45079</v>
      </c>
      <c r="B276" t="s">
        <v>409</v>
      </c>
      <c r="C276" t="s">
        <v>3389</v>
      </c>
      <c r="D276" s="90">
        <v>9600</v>
      </c>
      <c r="E276" s="90">
        <f t="shared" si="11"/>
        <v>64400</v>
      </c>
      <c r="K276" s="90" t="str">
        <f t="shared" si="13"/>
        <v/>
      </c>
    </row>
    <row r="277" spans="1:11" x14ac:dyDescent="0.15">
      <c r="A277" s="101">
        <v>45079</v>
      </c>
      <c r="B277" t="s">
        <v>409</v>
      </c>
      <c r="C277" t="s">
        <v>3391</v>
      </c>
      <c r="D277" s="90">
        <v>4200</v>
      </c>
      <c r="E277" s="90">
        <f t="shared" si="11"/>
        <v>68600</v>
      </c>
      <c r="K277" s="90" t="str">
        <f t="shared" si="13"/>
        <v/>
      </c>
    </row>
    <row r="278" spans="1:11" x14ac:dyDescent="0.15">
      <c r="A278" s="101">
        <v>45089</v>
      </c>
      <c r="B278" t="s">
        <v>321</v>
      </c>
      <c r="C278" t="s">
        <v>3429</v>
      </c>
      <c r="D278" s="90">
        <v>5600</v>
      </c>
      <c r="E278" s="90">
        <f t="shared" si="11"/>
        <v>74200</v>
      </c>
      <c r="K278" s="90" t="str">
        <f t="shared" si="13"/>
        <v/>
      </c>
    </row>
    <row r="279" spans="1:11" x14ac:dyDescent="0.15">
      <c r="A279" s="101">
        <v>45106</v>
      </c>
      <c r="B279" t="s">
        <v>456</v>
      </c>
      <c r="C279" t="s">
        <v>3539</v>
      </c>
      <c r="D279" s="90">
        <v>63600</v>
      </c>
      <c r="E279" s="90">
        <f t="shared" si="11"/>
        <v>137800</v>
      </c>
      <c r="K279" s="90" t="str">
        <f t="shared" si="13"/>
        <v/>
      </c>
    </row>
    <row r="280" spans="1:11" x14ac:dyDescent="0.15">
      <c r="A280" s="101">
        <v>45120</v>
      </c>
      <c r="B280" t="s">
        <v>142</v>
      </c>
      <c r="C280" t="s">
        <v>3404</v>
      </c>
      <c r="D280" s="90">
        <v>2800</v>
      </c>
      <c r="E280" s="90">
        <f t="shared" si="11"/>
        <v>140600</v>
      </c>
      <c r="K280" s="90" t="str">
        <f t="shared" si="13"/>
        <v/>
      </c>
    </row>
    <row r="281" spans="1:11" x14ac:dyDescent="0.15">
      <c r="A281" s="101">
        <v>45120</v>
      </c>
      <c r="B281" t="s">
        <v>409</v>
      </c>
      <c r="C281" t="s">
        <v>3349</v>
      </c>
      <c r="D281" s="90">
        <v>3200</v>
      </c>
      <c r="E281" s="90">
        <f t="shared" si="11"/>
        <v>143800</v>
      </c>
      <c r="K281" s="90" t="str">
        <f t="shared" si="13"/>
        <v/>
      </c>
    </row>
    <row r="282" spans="1:11" x14ac:dyDescent="0.15">
      <c r="A282" s="101">
        <v>45129</v>
      </c>
      <c r="B282" t="s">
        <v>77</v>
      </c>
      <c r="C282" t="s">
        <v>3395</v>
      </c>
      <c r="D282" s="90">
        <v>23200</v>
      </c>
      <c r="E282" s="90">
        <f t="shared" si="11"/>
        <v>167000</v>
      </c>
      <c r="K282" s="90" t="str">
        <f t="shared" si="13"/>
        <v/>
      </c>
    </row>
    <row r="283" spans="1:11" x14ac:dyDescent="0.15">
      <c r="A283" s="101">
        <v>45133</v>
      </c>
      <c r="B283" t="s">
        <v>77</v>
      </c>
      <c r="C283" t="s">
        <v>3397</v>
      </c>
      <c r="D283" s="90">
        <v>10800</v>
      </c>
      <c r="E283" s="90">
        <f t="shared" si="11"/>
        <v>177800</v>
      </c>
      <c r="K283" s="90" t="str">
        <f t="shared" si="13"/>
        <v/>
      </c>
    </row>
    <row r="284" spans="1:11" x14ac:dyDescent="0.15">
      <c r="A284" s="101">
        <v>45198</v>
      </c>
      <c r="B284" t="s">
        <v>142</v>
      </c>
      <c r="C284" t="s">
        <v>3354</v>
      </c>
      <c r="D284" s="90">
        <v>2400</v>
      </c>
      <c r="E284" s="90">
        <f t="shared" si="11"/>
        <v>180200</v>
      </c>
      <c r="K284" s="90" t="str">
        <f t="shared" si="13"/>
        <v/>
      </c>
    </row>
    <row r="285" spans="1:11" x14ac:dyDescent="0.15">
      <c r="A285" s="101">
        <v>45229</v>
      </c>
      <c r="B285" t="s">
        <v>142</v>
      </c>
      <c r="C285" t="s">
        <v>3437</v>
      </c>
      <c r="D285" s="90">
        <v>4800</v>
      </c>
      <c r="E285" s="90">
        <f t="shared" si="11"/>
        <v>185000</v>
      </c>
      <c r="K285" s="90" t="str">
        <f t="shared" si="13"/>
        <v/>
      </c>
    </row>
    <row r="286" spans="1:11" x14ac:dyDescent="0.15">
      <c r="A286" s="101">
        <v>45232</v>
      </c>
      <c r="B286" t="s">
        <v>142</v>
      </c>
      <c r="C286" t="s">
        <v>3309</v>
      </c>
      <c r="D286" s="90">
        <v>7600</v>
      </c>
      <c r="E286" s="90">
        <f t="shared" si="11"/>
        <v>192600</v>
      </c>
      <c r="K286" s="90" t="str">
        <f t="shared" si="13"/>
        <v/>
      </c>
    </row>
    <row r="287" spans="1:11" x14ac:dyDescent="0.15">
      <c r="A287" s="101">
        <v>45244</v>
      </c>
      <c r="B287" t="s">
        <v>446</v>
      </c>
      <c r="C287" t="s">
        <v>3421</v>
      </c>
      <c r="D287" s="90">
        <v>76800</v>
      </c>
      <c r="E287" s="90">
        <f t="shared" si="11"/>
        <v>269400</v>
      </c>
      <c r="K287" s="90" t="str">
        <f t="shared" si="13"/>
        <v/>
      </c>
    </row>
    <row r="288" spans="1:11" x14ac:dyDescent="0.15">
      <c r="A288" s="101">
        <v>45250</v>
      </c>
      <c r="B288" t="s">
        <v>2269</v>
      </c>
      <c r="C288" t="s">
        <v>3554</v>
      </c>
      <c r="D288" s="90">
        <v>53000</v>
      </c>
      <c r="E288" s="90">
        <f t="shared" si="11"/>
        <v>322400</v>
      </c>
      <c r="K288" s="90" t="str">
        <f t="shared" si="13"/>
        <v/>
      </c>
    </row>
    <row r="289" spans="1:11" x14ac:dyDescent="0.15">
      <c r="A289" s="101">
        <v>45251</v>
      </c>
      <c r="B289" t="s">
        <v>77</v>
      </c>
      <c r="C289" t="s">
        <v>3683</v>
      </c>
      <c r="D289" s="90">
        <v>55000</v>
      </c>
      <c r="E289" s="90">
        <f t="shared" si="11"/>
        <v>377400</v>
      </c>
      <c r="K289" s="90" t="str">
        <f t="shared" si="13"/>
        <v/>
      </c>
    </row>
    <row r="290" spans="1:11" x14ac:dyDescent="0.15">
      <c r="A290" s="101">
        <v>45254</v>
      </c>
      <c r="B290" t="s">
        <v>409</v>
      </c>
      <c r="C290" t="s">
        <v>3443</v>
      </c>
      <c r="D290" s="90">
        <v>2400</v>
      </c>
      <c r="E290" s="90">
        <f t="shared" ref="E290:E300" si="14">IF(D290="","",D290+E289)</f>
        <v>379800</v>
      </c>
      <c r="K290" s="90" t="str">
        <f t="shared" si="13"/>
        <v/>
      </c>
    </row>
    <row r="291" spans="1:11" x14ac:dyDescent="0.15">
      <c r="A291" s="101">
        <v>45258</v>
      </c>
      <c r="B291" t="s">
        <v>142</v>
      </c>
      <c r="C291" t="s">
        <v>3358</v>
      </c>
      <c r="D291" s="90">
        <v>9600</v>
      </c>
      <c r="E291" s="90">
        <f t="shared" si="14"/>
        <v>389400</v>
      </c>
      <c r="K291" s="90" t="str">
        <f t="shared" si="13"/>
        <v/>
      </c>
    </row>
    <row r="292" spans="1:11" x14ac:dyDescent="0.15">
      <c r="A292" s="101">
        <v>45265</v>
      </c>
      <c r="B292" t="s">
        <v>409</v>
      </c>
      <c r="C292" t="s">
        <v>3304</v>
      </c>
      <c r="D292" s="90">
        <v>2800</v>
      </c>
      <c r="E292" s="90">
        <f t="shared" si="14"/>
        <v>392200</v>
      </c>
      <c r="K292" s="90" t="str">
        <f t="shared" si="13"/>
        <v/>
      </c>
    </row>
    <row r="293" spans="1:11" x14ac:dyDescent="0.15">
      <c r="A293" s="101">
        <v>45266</v>
      </c>
      <c r="B293" t="s">
        <v>321</v>
      </c>
      <c r="C293" t="s">
        <v>3362</v>
      </c>
      <c r="D293" s="90">
        <v>5800</v>
      </c>
      <c r="E293" s="90">
        <f t="shared" si="14"/>
        <v>398000</v>
      </c>
      <c r="K293" s="90" t="str">
        <f t="shared" si="13"/>
        <v/>
      </c>
    </row>
    <row r="294" spans="1:11" x14ac:dyDescent="0.15">
      <c r="A294" s="101">
        <v>45278</v>
      </c>
      <c r="B294" t="s">
        <v>77</v>
      </c>
      <c r="C294" t="s">
        <v>3557</v>
      </c>
      <c r="D294" s="90">
        <v>90600</v>
      </c>
      <c r="E294" s="90">
        <f t="shared" si="14"/>
        <v>488600</v>
      </c>
      <c r="K294" s="90" t="str">
        <f t="shared" si="13"/>
        <v/>
      </c>
    </row>
    <row r="295" spans="1:11" x14ac:dyDescent="0.15">
      <c r="A295" s="101">
        <v>45315</v>
      </c>
      <c r="B295" t="s">
        <v>77</v>
      </c>
      <c r="C295" t="s">
        <v>3407</v>
      </c>
      <c r="D295" s="90">
        <v>47200</v>
      </c>
      <c r="E295" s="90">
        <f t="shared" si="14"/>
        <v>535800</v>
      </c>
      <c r="K295" s="90" t="str">
        <f t="shared" si="13"/>
        <v/>
      </c>
    </row>
    <row r="296" spans="1:11" x14ac:dyDescent="0.15">
      <c r="A296" s="101">
        <v>45315</v>
      </c>
      <c r="B296" t="s">
        <v>77</v>
      </c>
      <c r="C296" t="s">
        <v>3656</v>
      </c>
      <c r="D296" s="90">
        <v>45400</v>
      </c>
      <c r="E296" s="90">
        <f t="shared" si="14"/>
        <v>581200</v>
      </c>
      <c r="K296" s="90" t="str">
        <f t="shared" si="13"/>
        <v/>
      </c>
    </row>
    <row r="297" spans="1:11" x14ac:dyDescent="0.15">
      <c r="A297" s="101">
        <v>45327</v>
      </c>
      <c r="B297" t="s">
        <v>142</v>
      </c>
      <c r="C297" t="s">
        <v>3630</v>
      </c>
      <c r="D297" s="90">
        <v>11200</v>
      </c>
      <c r="E297" s="90">
        <f t="shared" si="14"/>
        <v>592400</v>
      </c>
      <c r="K297" s="90" t="str">
        <f t="shared" si="13"/>
        <v/>
      </c>
    </row>
    <row r="298" spans="1:11" x14ac:dyDescent="0.15">
      <c r="A298" s="101">
        <v>45338</v>
      </c>
      <c r="B298" t="s">
        <v>2770</v>
      </c>
      <c r="C298" t="s">
        <v>3382</v>
      </c>
      <c r="D298" s="90">
        <v>65400</v>
      </c>
      <c r="E298" s="90">
        <f t="shared" si="14"/>
        <v>657800</v>
      </c>
      <c r="K298" s="90" t="str">
        <f t="shared" si="13"/>
        <v/>
      </c>
    </row>
    <row r="299" spans="1:11" x14ac:dyDescent="0.15">
      <c r="A299" s="101">
        <v>45338</v>
      </c>
      <c r="B299" t="s">
        <v>142</v>
      </c>
      <c r="C299" t="s">
        <v>3631</v>
      </c>
      <c r="D299" s="90">
        <v>4000</v>
      </c>
      <c r="E299" s="90">
        <f t="shared" si="14"/>
        <v>661800</v>
      </c>
      <c r="K299" s="90" t="str">
        <f t="shared" si="13"/>
        <v/>
      </c>
    </row>
    <row r="300" spans="1:11" x14ac:dyDescent="0.15">
      <c r="A300" s="101" t="s">
        <v>3675</v>
      </c>
      <c r="E300" s="90" t="str">
        <f t="shared" si="14"/>
        <v/>
      </c>
      <c r="K300" s="90" t="str">
        <f t="shared" si="13"/>
        <v/>
      </c>
    </row>
    <row r="301" spans="1:11" x14ac:dyDescent="0.15">
      <c r="A301" s="101">
        <v>45397</v>
      </c>
      <c r="B301" t="s">
        <v>1509</v>
      </c>
      <c r="C301" t="s">
        <v>3845</v>
      </c>
      <c r="D301" s="90">
        <v>54800</v>
      </c>
      <c r="E301" s="90">
        <v>54800</v>
      </c>
      <c r="G301" s="101">
        <v>45383</v>
      </c>
      <c r="H301" t="s">
        <v>1509</v>
      </c>
      <c r="I301" t="s">
        <v>3597</v>
      </c>
      <c r="J301" s="90">
        <v>50800</v>
      </c>
      <c r="K301" s="90">
        <v>50800</v>
      </c>
    </row>
    <row r="302" spans="1:11" x14ac:dyDescent="0.15">
      <c r="A302" s="101">
        <v>45446</v>
      </c>
      <c r="B302" t="s">
        <v>2614</v>
      </c>
      <c r="C302" t="s">
        <v>3603</v>
      </c>
      <c r="D302" s="90">
        <v>8400</v>
      </c>
      <c r="E302" s="90">
        <f t="shared" ref="E302:E328" si="15">IF(D302="","",D302+E301)</f>
        <v>63200</v>
      </c>
      <c r="G302" s="101">
        <v>45383</v>
      </c>
      <c r="H302" t="s">
        <v>1509</v>
      </c>
      <c r="I302" t="s">
        <v>3842</v>
      </c>
      <c r="J302" s="90">
        <v>27800</v>
      </c>
      <c r="K302" s="90">
        <f t="shared" si="13"/>
        <v>78600</v>
      </c>
    </row>
    <row r="303" spans="1:11" x14ac:dyDescent="0.15">
      <c r="A303" s="101">
        <v>45446</v>
      </c>
      <c r="B303" t="s">
        <v>2614</v>
      </c>
      <c r="C303" t="s">
        <v>3601</v>
      </c>
      <c r="D303" s="90">
        <v>3200</v>
      </c>
      <c r="E303" s="90">
        <f t="shared" si="15"/>
        <v>66400</v>
      </c>
      <c r="K303" s="90" t="str">
        <f t="shared" si="13"/>
        <v/>
      </c>
    </row>
    <row r="304" spans="1:11" x14ac:dyDescent="0.15">
      <c r="A304" s="101">
        <v>45447</v>
      </c>
      <c r="B304" t="s">
        <v>2614</v>
      </c>
      <c r="C304" t="s">
        <v>3607</v>
      </c>
      <c r="D304" s="90">
        <v>3200</v>
      </c>
      <c r="E304" s="90">
        <f t="shared" si="15"/>
        <v>69600</v>
      </c>
      <c r="K304" s="90" t="str">
        <f t="shared" si="13"/>
        <v/>
      </c>
    </row>
    <row r="305" spans="1:11" x14ac:dyDescent="0.15">
      <c r="A305" s="101">
        <v>45472</v>
      </c>
      <c r="B305" t="s">
        <v>1509</v>
      </c>
      <c r="C305" t="s">
        <v>3727</v>
      </c>
      <c r="D305" s="90">
        <v>22600</v>
      </c>
      <c r="E305" s="90">
        <f t="shared" si="15"/>
        <v>92200</v>
      </c>
      <c r="K305" s="90" t="str">
        <f t="shared" si="13"/>
        <v/>
      </c>
    </row>
    <row r="306" spans="1:11" x14ac:dyDescent="0.15">
      <c r="A306" s="101">
        <v>45477</v>
      </c>
      <c r="B306" t="s">
        <v>1562</v>
      </c>
      <c r="C306" t="s">
        <v>3852</v>
      </c>
      <c r="D306" s="90">
        <v>5200</v>
      </c>
      <c r="E306" s="90">
        <f t="shared" si="15"/>
        <v>97400</v>
      </c>
      <c r="K306" s="90" t="str">
        <f t="shared" si="13"/>
        <v/>
      </c>
    </row>
    <row r="307" spans="1:11" x14ac:dyDescent="0.15">
      <c r="A307" s="101">
        <v>45505</v>
      </c>
      <c r="B307" t="s">
        <v>2821</v>
      </c>
      <c r="C307" t="s">
        <v>3853</v>
      </c>
      <c r="D307" s="90">
        <v>64000</v>
      </c>
      <c r="E307" s="90">
        <f t="shared" si="15"/>
        <v>161400</v>
      </c>
      <c r="K307" s="90" t="str">
        <f t="shared" si="13"/>
        <v/>
      </c>
    </row>
    <row r="308" spans="1:11" x14ac:dyDescent="0.15">
      <c r="A308" s="101">
        <v>45530</v>
      </c>
      <c r="B308" t="s">
        <v>1520</v>
      </c>
      <c r="C308" t="s">
        <v>3613</v>
      </c>
      <c r="D308" s="90">
        <v>2800</v>
      </c>
      <c r="E308" s="90">
        <f t="shared" si="15"/>
        <v>164200</v>
      </c>
      <c r="K308" s="90" t="str">
        <f t="shared" si="13"/>
        <v/>
      </c>
    </row>
    <row r="309" spans="1:11" x14ac:dyDescent="0.15">
      <c r="A309" s="101">
        <v>45531</v>
      </c>
      <c r="B309" t="s">
        <v>1520</v>
      </c>
      <c r="C309" t="s">
        <v>3611</v>
      </c>
      <c r="D309" s="90">
        <v>2800</v>
      </c>
      <c r="E309" s="90">
        <f t="shared" si="15"/>
        <v>167000</v>
      </c>
      <c r="K309" s="90" t="str">
        <f t="shared" si="13"/>
        <v/>
      </c>
    </row>
    <row r="310" spans="1:11" x14ac:dyDescent="0.15">
      <c r="A310" s="101">
        <v>45532</v>
      </c>
      <c r="B310" t="s">
        <v>1509</v>
      </c>
      <c r="C310" t="s">
        <v>3597</v>
      </c>
      <c r="D310" s="90">
        <v>61400</v>
      </c>
      <c r="E310" s="90">
        <f t="shared" si="15"/>
        <v>228400</v>
      </c>
      <c r="K310" s="90" t="str">
        <f t="shared" si="13"/>
        <v/>
      </c>
    </row>
    <row r="311" spans="1:11" x14ac:dyDescent="0.15">
      <c r="A311" s="101">
        <v>45588</v>
      </c>
      <c r="B311" t="s">
        <v>1520</v>
      </c>
      <c r="C311" t="s">
        <v>3617</v>
      </c>
      <c r="D311" s="90">
        <v>9600</v>
      </c>
      <c r="E311" s="90">
        <f t="shared" si="15"/>
        <v>238000</v>
      </c>
      <c r="K311" s="90" t="str">
        <f t="shared" si="13"/>
        <v/>
      </c>
    </row>
    <row r="312" spans="1:11" x14ac:dyDescent="0.15">
      <c r="A312" s="101">
        <v>45596</v>
      </c>
      <c r="B312" t="s">
        <v>1520</v>
      </c>
      <c r="C312" t="s">
        <v>3619</v>
      </c>
      <c r="D312" s="90">
        <v>7600</v>
      </c>
      <c r="E312" s="90">
        <f t="shared" si="15"/>
        <v>245600</v>
      </c>
      <c r="K312" s="90" t="str">
        <f t="shared" si="13"/>
        <v/>
      </c>
    </row>
    <row r="313" spans="1:11" x14ac:dyDescent="0.15">
      <c r="A313" s="101">
        <v>45601</v>
      </c>
      <c r="B313" t="s">
        <v>1509</v>
      </c>
      <c r="C313" t="s">
        <v>3858</v>
      </c>
      <c r="D313" s="90">
        <v>78000</v>
      </c>
      <c r="E313" s="90">
        <f t="shared" si="15"/>
        <v>323600</v>
      </c>
      <c r="K313" s="90" t="str">
        <f t="shared" si="13"/>
        <v/>
      </c>
    </row>
    <row r="314" spans="1:11" x14ac:dyDescent="0.15">
      <c r="A314" s="101">
        <v>45601</v>
      </c>
      <c r="B314" t="s">
        <v>2981</v>
      </c>
      <c r="C314" t="s">
        <v>3621</v>
      </c>
      <c r="D314" s="90">
        <v>4000</v>
      </c>
      <c r="E314" s="90">
        <f t="shared" si="15"/>
        <v>327600</v>
      </c>
      <c r="K314" s="90" t="str">
        <f t="shared" si="13"/>
        <v/>
      </c>
    </row>
    <row r="315" spans="1:11" x14ac:dyDescent="0.15">
      <c r="A315" s="101">
        <v>45602</v>
      </c>
      <c r="B315" t="s">
        <v>1536</v>
      </c>
      <c r="C315" t="s">
        <v>3620</v>
      </c>
      <c r="D315" s="90">
        <v>76800</v>
      </c>
      <c r="E315" s="90">
        <f t="shared" si="15"/>
        <v>404400</v>
      </c>
      <c r="K315" s="90" t="str">
        <f t="shared" si="13"/>
        <v/>
      </c>
    </row>
    <row r="316" spans="1:11" x14ac:dyDescent="0.15">
      <c r="A316" s="101">
        <v>45617</v>
      </c>
      <c r="B316" t="s">
        <v>2614</v>
      </c>
      <c r="C316" t="s">
        <v>3861</v>
      </c>
      <c r="D316" s="90">
        <v>2800</v>
      </c>
      <c r="E316" s="90">
        <f t="shared" si="15"/>
        <v>407200</v>
      </c>
      <c r="K316" s="90" t="str">
        <f t="shared" si="13"/>
        <v/>
      </c>
    </row>
    <row r="317" spans="1:11" x14ac:dyDescent="0.15">
      <c r="A317" s="101">
        <v>45622</v>
      </c>
      <c r="B317" t="s">
        <v>2985</v>
      </c>
      <c r="C317" t="s">
        <v>3862</v>
      </c>
      <c r="D317" s="90">
        <v>56000</v>
      </c>
      <c r="E317" s="90">
        <f t="shared" si="15"/>
        <v>463200</v>
      </c>
      <c r="K317" s="90" t="str">
        <f t="shared" si="13"/>
        <v/>
      </c>
    </row>
    <row r="318" spans="1:11" x14ac:dyDescent="0.15">
      <c r="A318" s="101">
        <v>45627</v>
      </c>
      <c r="B318" t="s">
        <v>1562</v>
      </c>
      <c r="C318" t="s">
        <v>3773</v>
      </c>
      <c r="D318" s="90">
        <v>5000</v>
      </c>
      <c r="E318" s="90">
        <f t="shared" si="15"/>
        <v>468200</v>
      </c>
      <c r="K318" s="90" t="str">
        <f t="shared" si="13"/>
        <v/>
      </c>
    </row>
    <row r="319" spans="1:11" x14ac:dyDescent="0.15">
      <c r="A319" s="101">
        <v>45643</v>
      </c>
      <c r="B319" t="s">
        <v>1520</v>
      </c>
      <c r="C319" t="s">
        <v>3716</v>
      </c>
      <c r="D319" s="90">
        <v>3600</v>
      </c>
      <c r="E319" s="90">
        <f t="shared" si="15"/>
        <v>471800</v>
      </c>
      <c r="K319" s="90" t="str">
        <f t="shared" si="13"/>
        <v/>
      </c>
    </row>
    <row r="320" spans="1:11" x14ac:dyDescent="0.15">
      <c r="A320" s="101">
        <v>45643</v>
      </c>
      <c r="B320" t="s">
        <v>1520</v>
      </c>
      <c r="C320" t="s">
        <v>3628</v>
      </c>
      <c r="D320" s="90">
        <v>2800</v>
      </c>
      <c r="E320" s="90">
        <f t="shared" si="15"/>
        <v>474600</v>
      </c>
      <c r="K320" s="90" t="str">
        <f t="shared" si="13"/>
        <v/>
      </c>
    </row>
    <row r="321" spans="1:11" x14ac:dyDescent="0.15">
      <c r="A321" s="101">
        <v>45651</v>
      </c>
      <c r="B321" t="s">
        <v>1509</v>
      </c>
      <c r="C321" t="s">
        <v>3863</v>
      </c>
      <c r="D321" s="90">
        <v>42000</v>
      </c>
      <c r="E321" s="90">
        <f t="shared" si="15"/>
        <v>516600</v>
      </c>
      <c r="K321" s="90" t="str">
        <f t="shared" si="13"/>
        <v/>
      </c>
    </row>
    <row r="322" spans="1:11" x14ac:dyDescent="0.15">
      <c r="A322" s="101">
        <v>45699</v>
      </c>
      <c r="B322" t="s">
        <v>1520</v>
      </c>
      <c r="C322" t="s">
        <v>3736</v>
      </c>
      <c r="D322" s="90">
        <v>12000</v>
      </c>
      <c r="E322" s="90">
        <f t="shared" si="15"/>
        <v>528600</v>
      </c>
      <c r="K322" s="90" t="str">
        <f t="shared" si="13"/>
        <v/>
      </c>
    </row>
    <row r="323" spans="1:11" x14ac:dyDescent="0.15">
      <c r="A323" s="101">
        <v>45713</v>
      </c>
      <c r="B323" t="s">
        <v>2970</v>
      </c>
      <c r="C323" t="s">
        <v>3737</v>
      </c>
      <c r="D323" s="90">
        <v>50800</v>
      </c>
      <c r="E323" s="90">
        <f t="shared" si="15"/>
        <v>579400</v>
      </c>
      <c r="K323" s="90" t="str">
        <f t="shared" si="13"/>
        <v/>
      </c>
    </row>
    <row r="324" spans="1:11" x14ac:dyDescent="0.15">
      <c r="A324" s="101">
        <v>45740</v>
      </c>
      <c r="B324" t="s">
        <v>1509</v>
      </c>
      <c r="C324" t="s">
        <v>3733</v>
      </c>
      <c r="D324" s="90">
        <v>59800</v>
      </c>
      <c r="E324" s="90">
        <f t="shared" si="15"/>
        <v>639200</v>
      </c>
      <c r="K324" s="90" t="str">
        <f t="shared" si="13"/>
        <v/>
      </c>
    </row>
    <row r="325" spans="1:11" x14ac:dyDescent="0.15">
      <c r="E325" s="90" t="str">
        <f t="shared" si="15"/>
        <v/>
      </c>
      <c r="K325" s="90" t="str">
        <f t="shared" si="13"/>
        <v/>
      </c>
    </row>
    <row r="326" spans="1:11" x14ac:dyDescent="0.15">
      <c r="E326" s="90" t="str">
        <f t="shared" si="15"/>
        <v/>
      </c>
      <c r="K326" s="90" t="str">
        <f t="shared" si="13"/>
        <v/>
      </c>
    </row>
    <row r="327" spans="1:11" x14ac:dyDescent="0.15">
      <c r="E327" s="90" t="str">
        <f t="shared" si="15"/>
        <v/>
      </c>
      <c r="K327" s="90" t="str">
        <f t="shared" si="13"/>
        <v/>
      </c>
    </row>
    <row r="328" spans="1:11" x14ac:dyDescent="0.15">
      <c r="E328" s="90" t="str">
        <f t="shared" si="15"/>
        <v/>
      </c>
      <c r="K328" s="90" t="str">
        <f t="shared" si="13"/>
        <v/>
      </c>
    </row>
    <row r="329" spans="1:11" x14ac:dyDescent="0.15">
      <c r="E329" s="90" t="str">
        <f t="shared" ref="E329:E388" si="16">IF(D329="","",D329+E328)</f>
        <v/>
      </c>
      <c r="K329" s="90" t="str">
        <f t="shared" ref="K329:K392" si="17">IF(J329="","",J329+K328)</f>
        <v/>
      </c>
    </row>
    <row r="330" spans="1:11" x14ac:dyDescent="0.15">
      <c r="E330" s="90" t="str">
        <f t="shared" si="16"/>
        <v/>
      </c>
      <c r="K330" s="90" t="str">
        <f t="shared" si="17"/>
        <v/>
      </c>
    </row>
    <row r="331" spans="1:11" x14ac:dyDescent="0.15">
      <c r="E331" s="90" t="str">
        <f t="shared" si="16"/>
        <v/>
      </c>
      <c r="K331" s="90" t="str">
        <f t="shared" si="17"/>
        <v/>
      </c>
    </row>
    <row r="332" spans="1:11" x14ac:dyDescent="0.15">
      <c r="E332" s="90" t="str">
        <f t="shared" si="16"/>
        <v/>
      </c>
      <c r="K332" s="90" t="str">
        <f t="shared" si="17"/>
        <v/>
      </c>
    </row>
    <row r="333" spans="1:11" x14ac:dyDescent="0.15">
      <c r="E333" s="90" t="str">
        <f t="shared" si="16"/>
        <v/>
      </c>
      <c r="K333" s="90" t="str">
        <f t="shared" si="17"/>
        <v/>
      </c>
    </row>
    <row r="334" spans="1:11" x14ac:dyDescent="0.15">
      <c r="E334" s="90" t="str">
        <f t="shared" si="16"/>
        <v/>
      </c>
      <c r="K334" s="90" t="str">
        <f t="shared" si="17"/>
        <v/>
      </c>
    </row>
    <row r="335" spans="1:11" x14ac:dyDescent="0.15">
      <c r="E335" s="90" t="str">
        <f t="shared" si="16"/>
        <v/>
      </c>
      <c r="K335" s="90" t="str">
        <f t="shared" si="17"/>
        <v/>
      </c>
    </row>
    <row r="336" spans="1: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E362" s="90" t="str">
        <f t="shared" si="16"/>
        <v/>
      </c>
      <c r="K362" s="90" t="str">
        <f t="shared" si="17"/>
        <v/>
      </c>
    </row>
    <row r="363" spans="5:11" x14ac:dyDescent="0.15">
      <c r="E363" s="90" t="str">
        <f t="shared" si="16"/>
        <v/>
      </c>
      <c r="K363" s="90" t="str">
        <f t="shared" si="17"/>
        <v/>
      </c>
    </row>
    <row r="364" spans="5:11" x14ac:dyDescent="0.15">
      <c r="E364" s="90" t="str">
        <f t="shared" si="16"/>
        <v/>
      </c>
      <c r="K364" s="90" t="str">
        <f t="shared" si="17"/>
        <v/>
      </c>
    </row>
    <row r="365" spans="5:11" x14ac:dyDescent="0.15">
      <c r="E365" s="90" t="str">
        <f t="shared" si="16"/>
        <v/>
      </c>
      <c r="K365" s="90" t="str">
        <f t="shared" si="17"/>
        <v/>
      </c>
    </row>
    <row r="366" spans="5:11" x14ac:dyDescent="0.15">
      <c r="E366" s="90" t="str">
        <f t="shared" si="16"/>
        <v/>
      </c>
      <c r="K366" s="90" t="str">
        <f t="shared" si="17"/>
        <v/>
      </c>
    </row>
    <row r="367" spans="5:11" x14ac:dyDescent="0.15">
      <c r="E367" s="90" t="str">
        <f t="shared" si="16"/>
        <v/>
      </c>
      <c r="K367" s="90" t="str">
        <f t="shared" si="17"/>
        <v/>
      </c>
    </row>
    <row r="368" spans="5:11" x14ac:dyDescent="0.15">
      <c r="E368" s="90" t="str">
        <f t="shared" si="16"/>
        <v/>
      </c>
      <c r="K368" s="90" t="str">
        <f t="shared" si="17"/>
        <v/>
      </c>
    </row>
    <row r="369" spans="5:11" x14ac:dyDescent="0.15">
      <c r="E369" s="90" t="str">
        <f t="shared" si="16"/>
        <v/>
      </c>
      <c r="K369" s="90" t="str">
        <f t="shared" si="17"/>
        <v/>
      </c>
    </row>
    <row r="370" spans="5:11" x14ac:dyDescent="0.15">
      <c r="E370" s="90" t="str">
        <f t="shared" si="16"/>
        <v/>
      </c>
      <c r="K370" s="90" t="str">
        <f t="shared" si="17"/>
        <v/>
      </c>
    </row>
    <row r="371" spans="5:11" x14ac:dyDescent="0.15">
      <c r="E371" s="90" t="str">
        <f t="shared" si="16"/>
        <v/>
      </c>
      <c r="K371" s="90" t="str">
        <f t="shared" si="17"/>
        <v/>
      </c>
    </row>
    <row r="372" spans="5:11" x14ac:dyDescent="0.15">
      <c r="E372" s="90" t="str">
        <f t="shared" si="16"/>
        <v/>
      </c>
      <c r="K372" s="90" t="str">
        <f t="shared" si="17"/>
        <v/>
      </c>
    </row>
    <row r="373" spans="5:11" x14ac:dyDescent="0.15">
      <c r="E373" s="90" t="str">
        <f t="shared" si="16"/>
        <v/>
      </c>
      <c r="K373" s="90" t="str">
        <f t="shared" si="17"/>
        <v/>
      </c>
    </row>
    <row r="374" spans="5:11" x14ac:dyDescent="0.15">
      <c r="E374" s="90" t="str">
        <f t="shared" si="16"/>
        <v/>
      </c>
      <c r="K374" s="90" t="str">
        <f t="shared" si="17"/>
        <v/>
      </c>
    </row>
    <row r="375" spans="5:11" x14ac:dyDescent="0.15">
      <c r="E375" s="90" t="str">
        <f t="shared" si="16"/>
        <v/>
      </c>
      <c r="K375" s="90" t="str">
        <f t="shared" si="17"/>
        <v/>
      </c>
    </row>
    <row r="376" spans="5:11" x14ac:dyDescent="0.15">
      <c r="E376" s="90" t="str">
        <f t="shared" si="16"/>
        <v/>
      </c>
      <c r="K376" s="90" t="str">
        <f t="shared" si="17"/>
        <v/>
      </c>
    </row>
    <row r="377" spans="5:11" x14ac:dyDescent="0.15">
      <c r="E377" s="90" t="str">
        <f t="shared" si="16"/>
        <v/>
      </c>
      <c r="K377" s="90" t="str">
        <f t="shared" si="17"/>
        <v/>
      </c>
    </row>
    <row r="378" spans="5:11" x14ac:dyDescent="0.15">
      <c r="E378" s="90" t="str">
        <f t="shared" si="16"/>
        <v/>
      </c>
      <c r="K378" s="90" t="str">
        <f t="shared" si="17"/>
        <v/>
      </c>
    </row>
    <row r="379" spans="5:11" x14ac:dyDescent="0.15">
      <c r="E379" s="90" t="str">
        <f t="shared" si="16"/>
        <v/>
      </c>
      <c r="K379" s="90" t="str">
        <f t="shared" si="17"/>
        <v/>
      </c>
    </row>
    <row r="380" spans="5:11" x14ac:dyDescent="0.15">
      <c r="E380" s="90" t="str">
        <f t="shared" si="16"/>
        <v/>
      </c>
      <c r="K380" s="90" t="str">
        <f t="shared" si="17"/>
        <v/>
      </c>
    </row>
    <row r="381" spans="5:11" x14ac:dyDescent="0.15">
      <c r="E381" s="90" t="str">
        <f t="shared" si="16"/>
        <v/>
      </c>
      <c r="K381" s="90" t="str">
        <f t="shared" si="17"/>
        <v/>
      </c>
    </row>
    <row r="382" spans="5:11" x14ac:dyDescent="0.15">
      <c r="E382" s="90" t="str">
        <f t="shared" si="16"/>
        <v/>
      </c>
      <c r="K382" s="90" t="str">
        <f t="shared" si="17"/>
        <v/>
      </c>
    </row>
    <row r="383" spans="5:11" x14ac:dyDescent="0.15">
      <c r="E383" s="90" t="str">
        <f t="shared" si="16"/>
        <v/>
      </c>
      <c r="K383" s="90" t="str">
        <f t="shared" si="17"/>
        <v/>
      </c>
    </row>
    <row r="384" spans="5:11" x14ac:dyDescent="0.15">
      <c r="E384" s="90" t="str">
        <f t="shared" si="16"/>
        <v/>
      </c>
      <c r="K384" s="90" t="str">
        <f t="shared" si="17"/>
        <v/>
      </c>
    </row>
    <row r="385" spans="5:11" x14ac:dyDescent="0.15">
      <c r="E385" s="90" t="str">
        <f t="shared" si="16"/>
        <v/>
      </c>
      <c r="K385" s="90" t="str">
        <f t="shared" si="17"/>
        <v/>
      </c>
    </row>
    <row r="386" spans="5:11" x14ac:dyDescent="0.15">
      <c r="E386" s="90" t="str">
        <f t="shared" si="16"/>
        <v/>
      </c>
      <c r="K386" s="90" t="str">
        <f t="shared" si="17"/>
        <v/>
      </c>
    </row>
    <row r="387" spans="5:11" x14ac:dyDescent="0.15">
      <c r="E387" s="90" t="str">
        <f t="shared" si="16"/>
        <v/>
      </c>
      <c r="K387" s="90" t="str">
        <f t="shared" si="17"/>
        <v/>
      </c>
    </row>
    <row r="388" spans="5:11" x14ac:dyDescent="0.15">
      <c r="E388" s="90" t="str">
        <f t="shared" si="16"/>
        <v/>
      </c>
      <c r="K388" s="90" t="str">
        <f t="shared" si="17"/>
        <v/>
      </c>
    </row>
    <row r="389" spans="5:11" x14ac:dyDescent="0.15">
      <c r="K389" s="90" t="str">
        <f t="shared" si="17"/>
        <v/>
      </c>
    </row>
    <row r="390" spans="5:11" x14ac:dyDescent="0.15">
      <c r="K390" s="90" t="str">
        <f t="shared" si="17"/>
        <v/>
      </c>
    </row>
    <row r="391" spans="5:11" x14ac:dyDescent="0.15">
      <c r="K391" s="90" t="str">
        <f t="shared" si="17"/>
        <v/>
      </c>
    </row>
    <row r="392" spans="5:11" x14ac:dyDescent="0.15">
      <c r="K392" s="90" t="str">
        <f t="shared" si="17"/>
        <v/>
      </c>
    </row>
    <row r="393" spans="5:11" x14ac:dyDescent="0.15">
      <c r="K393" s="90" t="str">
        <f t="shared" ref="K393:K456" si="18">IF(J393="","",J393+K392)</f>
        <v/>
      </c>
    </row>
    <row r="394" spans="5:11" x14ac:dyDescent="0.15">
      <c r="K394" s="90" t="str">
        <f t="shared" si="18"/>
        <v/>
      </c>
    </row>
    <row r="395" spans="5:11" x14ac:dyDescent="0.15">
      <c r="K395" s="90" t="str">
        <f t="shared" si="18"/>
        <v/>
      </c>
    </row>
    <row r="396" spans="5:11" x14ac:dyDescent="0.15">
      <c r="K396" s="90" t="str">
        <f t="shared" si="18"/>
        <v/>
      </c>
    </row>
    <row r="397" spans="5:11" x14ac:dyDescent="0.15">
      <c r="K397" s="90" t="str">
        <f t="shared" si="18"/>
        <v/>
      </c>
    </row>
    <row r="398" spans="5:11" x14ac:dyDescent="0.15">
      <c r="K398" s="90" t="str">
        <f t="shared" si="18"/>
        <v/>
      </c>
    </row>
    <row r="399" spans="5:11" x14ac:dyDescent="0.15">
      <c r="K399" s="90" t="str">
        <f t="shared" si="18"/>
        <v/>
      </c>
    </row>
    <row r="400" spans="5: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si="18"/>
        <v/>
      </c>
    </row>
    <row r="431" spans="11:11" x14ac:dyDescent="0.15">
      <c r="K431" s="90" t="str">
        <f t="shared" si="18"/>
        <v/>
      </c>
    </row>
    <row r="432" spans="11:11" x14ac:dyDescent="0.15">
      <c r="K432" s="90" t="str">
        <f t="shared" si="18"/>
        <v/>
      </c>
    </row>
    <row r="433" spans="11:11" x14ac:dyDescent="0.15">
      <c r="K433" s="90" t="str">
        <f t="shared" si="18"/>
        <v/>
      </c>
    </row>
    <row r="434" spans="11:11" x14ac:dyDescent="0.15">
      <c r="K434" s="90" t="str">
        <f t="shared" si="18"/>
        <v/>
      </c>
    </row>
    <row r="435" spans="11:11" x14ac:dyDescent="0.15">
      <c r="K435" s="90" t="str">
        <f t="shared" si="18"/>
        <v/>
      </c>
    </row>
    <row r="436" spans="11:11" x14ac:dyDescent="0.15">
      <c r="K436" s="90" t="str">
        <f t="shared" si="18"/>
        <v/>
      </c>
    </row>
    <row r="437" spans="11:11" x14ac:dyDescent="0.15">
      <c r="K437" s="90" t="str">
        <f t="shared" si="18"/>
        <v/>
      </c>
    </row>
    <row r="438" spans="11:11" x14ac:dyDescent="0.15">
      <c r="K438" s="90" t="str">
        <f t="shared" si="18"/>
        <v/>
      </c>
    </row>
    <row r="439" spans="11:11" x14ac:dyDescent="0.15">
      <c r="K439" s="90" t="str">
        <f t="shared" si="18"/>
        <v/>
      </c>
    </row>
    <row r="440" spans="11:11" x14ac:dyDescent="0.15">
      <c r="K440" s="90" t="str">
        <f t="shared" si="18"/>
        <v/>
      </c>
    </row>
    <row r="441" spans="11:11" x14ac:dyDescent="0.15">
      <c r="K441" s="90" t="str">
        <f t="shared" si="18"/>
        <v/>
      </c>
    </row>
    <row r="442" spans="11:11" x14ac:dyDescent="0.15">
      <c r="K442" s="90" t="str">
        <f t="shared" si="18"/>
        <v/>
      </c>
    </row>
    <row r="443" spans="11:11" x14ac:dyDescent="0.15">
      <c r="K443" s="90" t="str">
        <f t="shared" si="18"/>
        <v/>
      </c>
    </row>
    <row r="444" spans="11:11" x14ac:dyDescent="0.15">
      <c r="K444" s="90" t="str">
        <f t="shared" si="18"/>
        <v/>
      </c>
    </row>
    <row r="445" spans="11:11" x14ac:dyDescent="0.15">
      <c r="K445" s="90" t="str">
        <f t="shared" si="18"/>
        <v/>
      </c>
    </row>
    <row r="446" spans="11:11" x14ac:dyDescent="0.15">
      <c r="K446" s="90" t="str">
        <f t="shared" si="18"/>
        <v/>
      </c>
    </row>
    <row r="447" spans="11:11" x14ac:dyDescent="0.15">
      <c r="K447" s="90" t="str">
        <f t="shared" si="18"/>
        <v/>
      </c>
    </row>
    <row r="448" spans="11:11" x14ac:dyDescent="0.15">
      <c r="K448" s="90" t="str">
        <f t="shared" si="18"/>
        <v/>
      </c>
    </row>
    <row r="449" spans="11:11" x14ac:dyDescent="0.15">
      <c r="K449" s="90" t="str">
        <f t="shared" si="18"/>
        <v/>
      </c>
    </row>
    <row r="450" spans="11:11" x14ac:dyDescent="0.15">
      <c r="K450" s="90" t="str">
        <f t="shared" si="18"/>
        <v/>
      </c>
    </row>
    <row r="451" spans="11:11" x14ac:dyDescent="0.15">
      <c r="K451" s="90" t="str">
        <f t="shared" si="18"/>
        <v/>
      </c>
    </row>
    <row r="452" spans="11:11" x14ac:dyDescent="0.15">
      <c r="K452" s="90" t="str">
        <f t="shared" si="18"/>
        <v/>
      </c>
    </row>
    <row r="453" spans="11:11" x14ac:dyDescent="0.15">
      <c r="K453" s="90" t="str">
        <f t="shared" si="18"/>
        <v/>
      </c>
    </row>
    <row r="454" spans="11:11" x14ac:dyDescent="0.15">
      <c r="K454" s="90" t="str">
        <f t="shared" si="18"/>
        <v/>
      </c>
    </row>
    <row r="455" spans="11:11" x14ac:dyDescent="0.15">
      <c r="K455" s="90" t="str">
        <f t="shared" si="18"/>
        <v/>
      </c>
    </row>
    <row r="456" spans="11:11" x14ac:dyDescent="0.15">
      <c r="K456" s="90" t="str">
        <f t="shared" si="18"/>
        <v/>
      </c>
    </row>
    <row r="457" spans="11:11" x14ac:dyDescent="0.15">
      <c r="K457" s="90" t="str">
        <f t="shared" ref="K457:K468" si="19">IF(J457="","",J457+K456)</f>
        <v/>
      </c>
    </row>
    <row r="458" spans="11:11" x14ac:dyDescent="0.15">
      <c r="K458" s="90" t="str">
        <f t="shared" si="19"/>
        <v/>
      </c>
    </row>
    <row r="459" spans="11:11" x14ac:dyDescent="0.15">
      <c r="K459" s="90" t="str">
        <f t="shared" si="19"/>
        <v/>
      </c>
    </row>
    <row r="460" spans="11:11" x14ac:dyDescent="0.15">
      <c r="K460" s="90" t="str">
        <f t="shared" si="19"/>
        <v/>
      </c>
    </row>
    <row r="461" spans="11:11" x14ac:dyDescent="0.15">
      <c r="K461" s="90" t="str">
        <f t="shared" si="19"/>
        <v/>
      </c>
    </row>
    <row r="462" spans="11:11" x14ac:dyDescent="0.15">
      <c r="K462" s="90" t="str">
        <f t="shared" si="19"/>
        <v/>
      </c>
    </row>
    <row r="463" spans="11:11" x14ac:dyDescent="0.15">
      <c r="K463" s="90" t="str">
        <f t="shared" si="19"/>
        <v/>
      </c>
    </row>
    <row r="464" spans="11:11" x14ac:dyDescent="0.15">
      <c r="K464" s="90" t="str">
        <f t="shared" si="19"/>
        <v/>
      </c>
    </row>
    <row r="465" spans="11:11" x14ac:dyDescent="0.15">
      <c r="K465" s="90" t="str">
        <f t="shared" si="19"/>
        <v/>
      </c>
    </row>
    <row r="466" spans="11:11" x14ac:dyDescent="0.15">
      <c r="K466" s="90" t="str">
        <f t="shared" si="19"/>
        <v/>
      </c>
    </row>
    <row r="467" spans="11:11" x14ac:dyDescent="0.15">
      <c r="K467" s="90" t="str">
        <f t="shared" si="19"/>
        <v/>
      </c>
    </row>
    <row r="468" spans="11:11" x14ac:dyDescent="0.15">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262</v>
      </c>
      <c r="C2" s="754" t="s">
        <v>2462</v>
      </c>
      <c r="D2" s="2"/>
      <c r="E2"/>
      <c r="G2" s="652">
        <v>121</v>
      </c>
      <c r="H2" s="651" t="s">
        <v>2442</v>
      </c>
      <c r="J2"/>
      <c r="K2"/>
    </row>
    <row r="3" spans="1:14" x14ac:dyDescent="0.15">
      <c r="A3" s="725" t="s">
        <v>2443</v>
      </c>
      <c r="B3" s="726">
        <v>248</v>
      </c>
      <c r="C3" s="723"/>
      <c r="D3" s="2"/>
      <c r="E3"/>
      <c r="G3" s="652">
        <v>122</v>
      </c>
      <c r="H3" s="651" t="s">
        <v>2443</v>
      </c>
      <c r="J3"/>
      <c r="K3"/>
    </row>
    <row r="4" spans="1:14" x14ac:dyDescent="0.15">
      <c r="M4">
        <v>175</v>
      </c>
      <c r="N4">
        <v>174</v>
      </c>
    </row>
    <row r="5" spans="1:14" x14ac:dyDescent="0.15">
      <c r="A5" s="1490" t="s">
        <v>388</v>
      </c>
      <c r="B5" s="1491"/>
      <c r="C5" s="1491"/>
      <c r="D5" s="1491"/>
      <c r="E5" s="1492"/>
      <c r="G5" s="1493" t="s">
        <v>767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40633</v>
      </c>
      <c r="B8" t="s">
        <v>142</v>
      </c>
      <c r="C8" t="s">
        <v>671</v>
      </c>
      <c r="D8" s="90">
        <v>10000</v>
      </c>
      <c r="E8" s="90">
        <f>IF(D8="","",D8)</f>
        <v>10000</v>
      </c>
      <c r="K8" s="90" t="str">
        <f>IF(J8="","",J8)</f>
        <v/>
      </c>
    </row>
    <row r="9" spans="1:14" x14ac:dyDescent="0.15">
      <c r="A9" s="101">
        <v>40633</v>
      </c>
      <c r="B9" t="s">
        <v>142</v>
      </c>
      <c r="C9" t="s">
        <v>672</v>
      </c>
      <c r="D9" s="90">
        <v>10000</v>
      </c>
      <c r="E9" s="90">
        <f t="shared" ref="E9:E69" si="0">IF(D9="","",D9+E8)</f>
        <v>20000</v>
      </c>
      <c r="K9" s="90" t="str">
        <f t="shared" ref="K9:K71" si="1">IF(J9="","",J9+K8)</f>
        <v/>
      </c>
    </row>
    <row r="10" spans="1:14" x14ac:dyDescent="0.15">
      <c r="A10" s="101">
        <v>40722</v>
      </c>
      <c r="B10" t="s">
        <v>55</v>
      </c>
      <c r="C10" t="s">
        <v>673</v>
      </c>
      <c r="D10" s="90">
        <v>10000</v>
      </c>
      <c r="E10" s="90">
        <f t="shared" si="0"/>
        <v>30000</v>
      </c>
      <c r="K10" s="90" t="str">
        <f t="shared" si="1"/>
        <v/>
      </c>
    </row>
    <row r="11" spans="1:14" x14ac:dyDescent="0.15">
      <c r="A11" s="101">
        <v>40722</v>
      </c>
      <c r="B11" t="s">
        <v>59</v>
      </c>
      <c r="C11" t="s">
        <v>674</v>
      </c>
      <c r="D11" s="90">
        <v>10000</v>
      </c>
      <c r="E11" s="90">
        <f t="shared" si="0"/>
        <v>40000</v>
      </c>
      <c r="K11" s="90" t="str">
        <f t="shared" si="1"/>
        <v/>
      </c>
    </row>
    <row r="12" spans="1:14" x14ac:dyDescent="0.15">
      <c r="A12" s="101">
        <v>40784</v>
      </c>
      <c r="B12" t="s">
        <v>66</v>
      </c>
      <c r="C12" t="s">
        <v>431</v>
      </c>
      <c r="D12" s="90">
        <v>10000</v>
      </c>
      <c r="E12" s="90">
        <f t="shared" si="0"/>
        <v>50000</v>
      </c>
      <c r="K12" s="90" t="str">
        <f t="shared" si="1"/>
        <v/>
      </c>
    </row>
    <row r="13" spans="1:14" x14ac:dyDescent="0.15">
      <c r="A13" s="101">
        <v>40815</v>
      </c>
      <c r="B13" t="s">
        <v>94</v>
      </c>
      <c r="C13" t="s">
        <v>675</v>
      </c>
      <c r="D13" s="90">
        <v>10000</v>
      </c>
      <c r="E13" s="90">
        <f t="shared" si="0"/>
        <v>60000</v>
      </c>
      <c r="K13" s="90" t="str">
        <f t="shared" si="1"/>
        <v/>
      </c>
    </row>
    <row r="14" spans="1:14" x14ac:dyDescent="0.15">
      <c r="A14" s="101">
        <v>40829</v>
      </c>
      <c r="B14" t="s">
        <v>77</v>
      </c>
      <c r="C14" t="s">
        <v>676</v>
      </c>
      <c r="D14" s="90">
        <v>10000</v>
      </c>
      <c r="E14" s="90">
        <f t="shared" si="0"/>
        <v>70000</v>
      </c>
      <c r="K14" s="90" t="str">
        <f t="shared" si="1"/>
        <v/>
      </c>
    </row>
    <row r="15" spans="1:14" x14ac:dyDescent="0.15">
      <c r="A15" s="101">
        <v>40829</v>
      </c>
      <c r="B15" t="s">
        <v>77</v>
      </c>
      <c r="C15" t="s">
        <v>677</v>
      </c>
      <c r="D15" s="90">
        <v>10000</v>
      </c>
      <c r="E15" s="90">
        <f t="shared" si="0"/>
        <v>80000</v>
      </c>
      <c r="K15" s="90" t="str">
        <f t="shared" si="1"/>
        <v/>
      </c>
    </row>
    <row r="16" spans="1:14" x14ac:dyDescent="0.15">
      <c r="A16" s="101">
        <v>40829</v>
      </c>
      <c r="B16" t="s">
        <v>77</v>
      </c>
      <c r="C16" t="s">
        <v>437</v>
      </c>
      <c r="D16" s="90">
        <v>10000</v>
      </c>
      <c r="E16" s="90">
        <f t="shared" si="0"/>
        <v>90000</v>
      </c>
      <c r="K16" s="90" t="str">
        <f t="shared" si="1"/>
        <v/>
      </c>
    </row>
    <row r="17" spans="1:11" x14ac:dyDescent="0.15">
      <c r="A17" s="101">
        <v>40829</v>
      </c>
      <c r="B17" t="s">
        <v>77</v>
      </c>
      <c r="C17" t="s">
        <v>678</v>
      </c>
      <c r="D17" s="90">
        <v>10000</v>
      </c>
      <c r="E17" s="90">
        <f t="shared" si="0"/>
        <v>100000</v>
      </c>
      <c r="K17" s="90" t="str">
        <f t="shared" si="1"/>
        <v/>
      </c>
    </row>
    <row r="18" spans="1:11" x14ac:dyDescent="0.15">
      <c r="A18" s="101">
        <v>40829</v>
      </c>
      <c r="B18" t="s">
        <v>77</v>
      </c>
      <c r="C18" t="s">
        <v>679</v>
      </c>
      <c r="D18" s="90">
        <v>10000</v>
      </c>
      <c r="E18" s="90">
        <f t="shared" si="0"/>
        <v>110000</v>
      </c>
      <c r="K18" s="90" t="str">
        <f t="shared" si="1"/>
        <v/>
      </c>
    </row>
    <row r="19" spans="1:11" x14ac:dyDescent="0.15">
      <c r="A19" s="101">
        <v>40829</v>
      </c>
      <c r="B19" t="s">
        <v>77</v>
      </c>
      <c r="C19" t="s">
        <v>680</v>
      </c>
      <c r="D19" s="90">
        <v>10000</v>
      </c>
      <c r="E19" s="90">
        <f t="shared" si="0"/>
        <v>120000</v>
      </c>
      <c r="K19" s="90" t="str">
        <f t="shared" si="1"/>
        <v/>
      </c>
    </row>
    <row r="20" spans="1:11" x14ac:dyDescent="0.15">
      <c r="A20" s="101">
        <v>40829</v>
      </c>
      <c r="B20" t="s">
        <v>77</v>
      </c>
      <c r="C20" t="s">
        <v>681</v>
      </c>
      <c r="D20" s="90">
        <v>10000</v>
      </c>
      <c r="E20" s="90">
        <f t="shared" si="0"/>
        <v>130000</v>
      </c>
      <c r="K20" s="90" t="str">
        <f t="shared" si="1"/>
        <v/>
      </c>
    </row>
    <row r="21" spans="1:11" x14ac:dyDescent="0.15">
      <c r="A21" s="101">
        <v>40841</v>
      </c>
      <c r="B21" t="s">
        <v>142</v>
      </c>
      <c r="C21" t="s">
        <v>682</v>
      </c>
      <c r="D21" s="90">
        <v>10000</v>
      </c>
      <c r="E21" s="90">
        <f t="shared" si="0"/>
        <v>140000</v>
      </c>
      <c r="K21" s="90" t="str">
        <f t="shared" si="1"/>
        <v/>
      </c>
    </row>
    <row r="22" spans="1:11" x14ac:dyDescent="0.15">
      <c r="A22" s="101">
        <v>40848</v>
      </c>
      <c r="B22" t="s">
        <v>409</v>
      </c>
      <c r="C22" t="s">
        <v>683</v>
      </c>
      <c r="D22" s="90">
        <v>10000</v>
      </c>
      <c r="E22" s="90">
        <f t="shared" si="0"/>
        <v>150000</v>
      </c>
      <c r="K22" s="90" t="str">
        <f t="shared" si="1"/>
        <v/>
      </c>
    </row>
    <row r="23" spans="1:11" x14ac:dyDescent="0.15">
      <c r="A23" s="101">
        <v>40869</v>
      </c>
      <c r="B23" t="s">
        <v>446</v>
      </c>
      <c r="C23" t="s">
        <v>684</v>
      </c>
      <c r="D23" s="90">
        <v>10000</v>
      </c>
      <c r="E23" s="90">
        <f t="shared" si="0"/>
        <v>160000</v>
      </c>
      <c r="K23" s="90" t="str">
        <f t="shared" si="1"/>
        <v/>
      </c>
    </row>
    <row r="24" spans="1:11" x14ac:dyDescent="0.15">
      <c r="A24" s="101">
        <v>40871</v>
      </c>
      <c r="B24" t="s">
        <v>94</v>
      </c>
      <c r="C24" t="s">
        <v>685</v>
      </c>
      <c r="D24" s="90">
        <v>10000</v>
      </c>
      <c r="E24" s="90">
        <f t="shared" si="0"/>
        <v>170000</v>
      </c>
      <c r="K24" s="90" t="str">
        <f t="shared" si="1"/>
        <v/>
      </c>
    </row>
    <row r="25" spans="1:11" x14ac:dyDescent="0.15">
      <c r="A25" s="101">
        <v>40882</v>
      </c>
      <c r="B25" t="s">
        <v>142</v>
      </c>
      <c r="C25" t="s">
        <v>686</v>
      </c>
      <c r="D25" s="90">
        <v>10000</v>
      </c>
      <c r="E25" s="90">
        <f t="shared" si="0"/>
        <v>180000</v>
      </c>
      <c r="K25" s="90" t="str">
        <f t="shared" si="1"/>
        <v/>
      </c>
    </row>
    <row r="26" spans="1:11" x14ac:dyDescent="0.15">
      <c r="A26" s="101">
        <v>40903</v>
      </c>
      <c r="B26" t="s">
        <v>142</v>
      </c>
      <c r="C26" t="s">
        <v>687</v>
      </c>
      <c r="D26" s="90">
        <v>10000</v>
      </c>
      <c r="E26" s="90">
        <f t="shared" si="0"/>
        <v>190000</v>
      </c>
      <c r="K26" s="90" t="str">
        <f t="shared" si="1"/>
        <v/>
      </c>
    </row>
    <row r="27" spans="1:11" x14ac:dyDescent="0.15">
      <c r="A27" s="101">
        <v>40903</v>
      </c>
      <c r="B27" t="s">
        <v>142</v>
      </c>
      <c r="C27" t="s">
        <v>688</v>
      </c>
      <c r="D27" s="90">
        <v>10000</v>
      </c>
      <c r="E27" s="90">
        <f t="shared" si="0"/>
        <v>200000</v>
      </c>
      <c r="K27" s="90" t="str">
        <f t="shared" si="1"/>
        <v/>
      </c>
    </row>
    <row r="28" spans="1:11" x14ac:dyDescent="0.15">
      <c r="A28" s="101">
        <v>40903</v>
      </c>
      <c r="B28" t="s">
        <v>321</v>
      </c>
      <c r="C28" t="s">
        <v>689</v>
      </c>
      <c r="D28" s="90">
        <v>10000</v>
      </c>
      <c r="E28" s="90">
        <f t="shared" si="0"/>
        <v>210000</v>
      </c>
      <c r="K28" s="90" t="str">
        <f t="shared" si="1"/>
        <v/>
      </c>
    </row>
    <row r="29" spans="1:11" x14ac:dyDescent="0.15">
      <c r="A29" s="101">
        <v>40903</v>
      </c>
      <c r="B29" t="s">
        <v>321</v>
      </c>
      <c r="C29" t="s">
        <v>690</v>
      </c>
      <c r="D29" s="90">
        <v>10000</v>
      </c>
      <c r="E29" s="90">
        <f t="shared" si="0"/>
        <v>220000</v>
      </c>
      <c r="K29" s="90" t="str">
        <f t="shared" si="1"/>
        <v/>
      </c>
    </row>
    <row r="30" spans="1:11"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t="str">
        <f t="shared" si="0"/>
        <v/>
      </c>
      <c r="G32" s="101" t="s">
        <v>1635</v>
      </c>
      <c r="K32" s="90" t="str">
        <f t="shared" si="1"/>
        <v/>
      </c>
    </row>
    <row r="33" spans="1:11" x14ac:dyDescent="0.15">
      <c r="A33" s="101">
        <v>40939</v>
      </c>
      <c r="B33" t="s">
        <v>77</v>
      </c>
      <c r="C33" t="s">
        <v>700</v>
      </c>
      <c r="D33" s="90">
        <v>10000</v>
      </c>
      <c r="E33" s="90">
        <f>IF(D33="","",D33)</f>
        <v>10000</v>
      </c>
      <c r="G33" s="101">
        <v>40918</v>
      </c>
      <c r="H33" t="s">
        <v>77</v>
      </c>
      <c r="I33" t="s">
        <v>696</v>
      </c>
      <c r="J33" s="90">
        <v>10000</v>
      </c>
      <c r="K33" s="90">
        <f>IF(J33="","",J33)</f>
        <v>10000</v>
      </c>
    </row>
    <row r="34" spans="1:11" x14ac:dyDescent="0.15">
      <c r="A34" s="101">
        <v>40954</v>
      </c>
      <c r="B34" t="s">
        <v>142</v>
      </c>
      <c r="C34" t="s">
        <v>701</v>
      </c>
      <c r="D34" s="90">
        <v>10000</v>
      </c>
      <c r="E34" s="90">
        <f t="shared" si="0"/>
        <v>20000</v>
      </c>
      <c r="G34" s="101">
        <v>40918</v>
      </c>
      <c r="H34" t="s">
        <v>77</v>
      </c>
      <c r="I34" t="s">
        <v>697</v>
      </c>
      <c r="J34" s="90">
        <v>10000</v>
      </c>
      <c r="K34" s="90">
        <f t="shared" si="1"/>
        <v>20000</v>
      </c>
    </row>
    <row r="35" spans="1:11" x14ac:dyDescent="0.15">
      <c r="A35" s="101">
        <v>40967</v>
      </c>
      <c r="B35" t="s">
        <v>456</v>
      </c>
      <c r="C35" t="s">
        <v>702</v>
      </c>
      <c r="D35" s="90">
        <v>10000</v>
      </c>
      <c r="E35" s="90">
        <f t="shared" si="0"/>
        <v>30000</v>
      </c>
      <c r="G35" s="101">
        <v>40924</v>
      </c>
      <c r="H35" t="s">
        <v>77</v>
      </c>
      <c r="I35" t="s">
        <v>698</v>
      </c>
      <c r="J35" s="90">
        <v>10000</v>
      </c>
      <c r="K35" s="90">
        <f t="shared" si="1"/>
        <v>30000</v>
      </c>
    </row>
    <row r="36" spans="1:11" x14ac:dyDescent="0.15">
      <c r="A36" s="101">
        <v>40984</v>
      </c>
      <c r="B36" t="s">
        <v>77</v>
      </c>
      <c r="C36" t="s">
        <v>705</v>
      </c>
      <c r="D36" s="90">
        <v>10000</v>
      </c>
      <c r="E36" s="90">
        <f t="shared" si="0"/>
        <v>40000</v>
      </c>
      <c r="G36" s="101">
        <v>40926</v>
      </c>
      <c r="H36" t="s">
        <v>456</v>
      </c>
      <c r="I36" t="s">
        <v>699</v>
      </c>
      <c r="J36" s="90">
        <v>10000</v>
      </c>
      <c r="K36" s="90">
        <f t="shared" si="1"/>
        <v>40000</v>
      </c>
    </row>
    <row r="37" spans="1:11" x14ac:dyDescent="0.15">
      <c r="A37" s="101">
        <v>40984</v>
      </c>
      <c r="B37" t="s">
        <v>77</v>
      </c>
      <c r="C37" t="s">
        <v>706</v>
      </c>
      <c r="D37" s="90">
        <v>10000</v>
      </c>
      <c r="E37" s="90">
        <f t="shared" si="0"/>
        <v>50000</v>
      </c>
      <c r="G37" s="101">
        <v>40994</v>
      </c>
      <c r="H37" t="s">
        <v>409</v>
      </c>
      <c r="I37" t="s">
        <v>707</v>
      </c>
      <c r="J37" s="90">
        <v>10000</v>
      </c>
      <c r="K37" s="90">
        <f t="shared" si="1"/>
        <v>50000</v>
      </c>
    </row>
    <row r="38" spans="1:11" x14ac:dyDescent="0.15">
      <c r="A38" s="101">
        <v>40994</v>
      </c>
      <c r="B38" t="s">
        <v>409</v>
      </c>
      <c r="C38" t="s">
        <v>710</v>
      </c>
      <c r="D38" s="90">
        <v>10000</v>
      </c>
      <c r="E38" s="90">
        <f t="shared" si="0"/>
        <v>60000</v>
      </c>
      <c r="G38" s="101">
        <v>40994</v>
      </c>
      <c r="H38" t="s">
        <v>409</v>
      </c>
      <c r="I38" t="s">
        <v>708</v>
      </c>
      <c r="J38" s="90">
        <v>10000</v>
      </c>
      <c r="K38" s="90">
        <f t="shared" si="1"/>
        <v>60000</v>
      </c>
    </row>
    <row r="39" spans="1:11" x14ac:dyDescent="0.15">
      <c r="A39" s="101">
        <v>41074</v>
      </c>
      <c r="B39" t="s">
        <v>94</v>
      </c>
      <c r="C39" t="s">
        <v>713</v>
      </c>
      <c r="D39" s="90">
        <v>10000</v>
      </c>
      <c r="E39" s="90">
        <f t="shared" si="0"/>
        <v>70000</v>
      </c>
      <c r="G39" s="101">
        <v>40994</v>
      </c>
      <c r="H39" t="s">
        <v>409</v>
      </c>
      <c r="I39" t="s">
        <v>709</v>
      </c>
      <c r="J39" s="90">
        <v>10000</v>
      </c>
      <c r="K39" s="90">
        <f t="shared" si="1"/>
        <v>70000</v>
      </c>
    </row>
    <row r="40" spans="1:11" x14ac:dyDescent="0.15">
      <c r="A40" s="101">
        <v>41079</v>
      </c>
      <c r="B40" t="s">
        <v>77</v>
      </c>
      <c r="C40" t="s">
        <v>714</v>
      </c>
      <c r="D40" s="90">
        <v>10000</v>
      </c>
      <c r="E40" s="90">
        <f t="shared" si="0"/>
        <v>80000</v>
      </c>
      <c r="K40" s="90" t="str">
        <f t="shared" si="1"/>
        <v/>
      </c>
    </row>
    <row r="41" spans="1:11" x14ac:dyDescent="0.15">
      <c r="A41" s="101">
        <v>41087</v>
      </c>
      <c r="B41" t="s">
        <v>456</v>
      </c>
      <c r="C41" t="s">
        <v>715</v>
      </c>
      <c r="D41" s="90">
        <v>10000</v>
      </c>
      <c r="E41" s="90">
        <f t="shared" si="0"/>
        <v>90000</v>
      </c>
      <c r="K41" s="90" t="str">
        <f t="shared" si="1"/>
        <v/>
      </c>
    </row>
    <row r="42" spans="1:11" x14ac:dyDescent="0.15">
      <c r="A42" s="101">
        <v>41092</v>
      </c>
      <c r="B42" t="s">
        <v>77</v>
      </c>
      <c r="C42" t="s">
        <v>716</v>
      </c>
      <c r="D42" s="90">
        <v>10000</v>
      </c>
      <c r="E42" s="90">
        <f t="shared" si="0"/>
        <v>100000</v>
      </c>
      <c r="K42" s="90" t="str">
        <f t="shared" si="1"/>
        <v/>
      </c>
    </row>
    <row r="43" spans="1:11" x14ac:dyDescent="0.15">
      <c r="A43" s="101">
        <v>41180</v>
      </c>
      <c r="B43" t="s">
        <v>474</v>
      </c>
      <c r="C43" t="s">
        <v>475</v>
      </c>
      <c r="D43" s="90">
        <v>10000</v>
      </c>
      <c r="E43" s="90">
        <f t="shared" si="0"/>
        <v>110000</v>
      </c>
      <c r="K43" s="90" t="str">
        <f t="shared" si="1"/>
        <v/>
      </c>
    </row>
    <row r="44" spans="1:11" x14ac:dyDescent="0.15">
      <c r="A44" s="101">
        <v>41211</v>
      </c>
      <c r="B44" t="s">
        <v>142</v>
      </c>
      <c r="C44" t="s">
        <v>718</v>
      </c>
      <c r="D44" s="90">
        <v>10000</v>
      </c>
      <c r="E44" s="90">
        <f t="shared" si="0"/>
        <v>120000</v>
      </c>
      <c r="K44" s="90" t="str">
        <f t="shared" si="1"/>
        <v/>
      </c>
    </row>
    <row r="45" spans="1:11" x14ac:dyDescent="0.15">
      <c r="A45" s="101">
        <v>41214</v>
      </c>
      <c r="B45" t="s">
        <v>321</v>
      </c>
      <c r="C45" t="s">
        <v>719</v>
      </c>
      <c r="D45" s="90">
        <v>10000</v>
      </c>
      <c r="E45" s="90">
        <f t="shared" si="0"/>
        <v>130000</v>
      </c>
      <c r="K45" s="90" t="str">
        <f t="shared" si="1"/>
        <v/>
      </c>
    </row>
    <row r="46" spans="1:11" x14ac:dyDescent="0.15">
      <c r="A46" s="101">
        <v>41249</v>
      </c>
      <c r="B46" t="s">
        <v>478</v>
      </c>
      <c r="C46" t="s">
        <v>479</v>
      </c>
      <c r="D46" s="90">
        <v>10000</v>
      </c>
      <c r="E46" s="90">
        <f t="shared" si="0"/>
        <v>140000</v>
      </c>
      <c r="K46" s="90" t="str">
        <f t="shared" si="1"/>
        <v/>
      </c>
    </row>
    <row r="47" spans="1:11" x14ac:dyDescent="0.15">
      <c r="A47" s="101">
        <v>41250</v>
      </c>
      <c r="B47" t="s">
        <v>94</v>
      </c>
      <c r="C47" t="s">
        <v>480</v>
      </c>
      <c r="D47" s="90">
        <v>10000</v>
      </c>
      <c r="E47" s="90">
        <f t="shared" si="0"/>
        <v>150000</v>
      </c>
      <c r="K47" s="90" t="str">
        <f t="shared" si="1"/>
        <v/>
      </c>
    </row>
    <row r="48" spans="1:11" x14ac:dyDescent="0.15">
      <c r="A48" s="101">
        <v>41257</v>
      </c>
      <c r="B48" t="s">
        <v>94</v>
      </c>
      <c r="C48" t="s">
        <v>481</v>
      </c>
      <c r="D48" s="90">
        <v>10000</v>
      </c>
      <c r="E48" s="90">
        <f t="shared" si="0"/>
        <v>160000</v>
      </c>
      <c r="K48" s="90" t="str">
        <f t="shared" si="1"/>
        <v/>
      </c>
    </row>
    <row r="49" spans="1:12" x14ac:dyDescent="0.15">
      <c r="A49" s="101">
        <v>41268</v>
      </c>
      <c r="B49" t="s">
        <v>321</v>
      </c>
      <c r="C49" t="s">
        <v>720</v>
      </c>
      <c r="D49" s="90">
        <v>10000</v>
      </c>
      <c r="E49" s="90">
        <f t="shared" si="0"/>
        <v>170000</v>
      </c>
      <c r="K49" s="90" t="str">
        <f t="shared" si="1"/>
        <v/>
      </c>
    </row>
    <row r="50" spans="1:12" x14ac:dyDescent="0.15">
      <c r="A50" s="101">
        <v>41269</v>
      </c>
      <c r="B50" t="s">
        <v>419</v>
      </c>
      <c r="C50" t="s">
        <v>721</v>
      </c>
      <c r="D50" s="90">
        <v>10000</v>
      </c>
      <c r="E50" s="90">
        <f t="shared" si="0"/>
        <v>180000</v>
      </c>
      <c r="K50" s="90" t="str">
        <f t="shared" si="1"/>
        <v/>
      </c>
    </row>
    <row r="51" spans="1:12" x14ac:dyDescent="0.15">
      <c r="A51" s="101">
        <v>41269</v>
      </c>
      <c r="B51" t="s">
        <v>77</v>
      </c>
      <c r="C51" t="s">
        <v>722</v>
      </c>
      <c r="D51" s="90">
        <v>10000</v>
      </c>
      <c r="E51" s="90">
        <f t="shared" si="0"/>
        <v>190000</v>
      </c>
      <c r="K51" s="90" t="str">
        <f t="shared" si="1"/>
        <v/>
      </c>
    </row>
    <row r="52" spans="1:12" x14ac:dyDescent="0.15">
      <c r="A52" s="101">
        <v>41269</v>
      </c>
      <c r="B52" t="s">
        <v>77</v>
      </c>
      <c r="C52" t="s">
        <v>723</v>
      </c>
      <c r="D52" s="90">
        <v>10000</v>
      </c>
      <c r="E52" s="90">
        <f t="shared" si="0"/>
        <v>200000</v>
      </c>
      <c r="K52" s="90" t="str">
        <f t="shared" si="1"/>
        <v/>
      </c>
    </row>
    <row r="53" spans="1:12" x14ac:dyDescent="0.15">
      <c r="A53" s="101">
        <v>41269</v>
      </c>
      <c r="B53" t="s">
        <v>77</v>
      </c>
      <c r="C53" t="s">
        <v>724</v>
      </c>
      <c r="D53" s="90">
        <v>10000</v>
      </c>
      <c r="E53" s="90">
        <f t="shared" si="0"/>
        <v>210000</v>
      </c>
      <c r="K53" s="90" t="str">
        <f t="shared" si="1"/>
        <v/>
      </c>
    </row>
    <row r="54" spans="1:12" x14ac:dyDescent="0.15">
      <c r="A54" s="101">
        <v>41269</v>
      </c>
      <c r="B54" t="s">
        <v>77</v>
      </c>
      <c r="C54" t="s">
        <v>725</v>
      </c>
      <c r="D54" s="90">
        <v>10000</v>
      </c>
      <c r="E54" s="90">
        <f t="shared" si="0"/>
        <v>220000</v>
      </c>
      <c r="K54" s="90" t="str">
        <f t="shared" si="1"/>
        <v/>
      </c>
    </row>
    <row r="55" spans="1:12" x14ac:dyDescent="0.15">
      <c r="A55" s="101">
        <v>41269</v>
      </c>
      <c r="B55" t="s">
        <v>77</v>
      </c>
      <c r="C55" t="s">
        <v>726</v>
      </c>
      <c r="D55" s="90">
        <v>10000</v>
      </c>
      <c r="E55" s="90">
        <f t="shared" si="0"/>
        <v>230000</v>
      </c>
      <c r="K55" s="90" t="str">
        <f t="shared" si="1"/>
        <v/>
      </c>
    </row>
    <row r="56" spans="1:12" x14ac:dyDescent="0.15">
      <c r="A56" s="101">
        <v>41269</v>
      </c>
      <c r="B56" t="s">
        <v>77</v>
      </c>
      <c r="C56" t="s">
        <v>489</v>
      </c>
      <c r="D56" s="90">
        <v>10000</v>
      </c>
      <c r="E56" s="90">
        <f t="shared" si="0"/>
        <v>240000</v>
      </c>
      <c r="K56" s="90" t="str">
        <f t="shared" si="1"/>
        <v/>
      </c>
    </row>
    <row r="57" spans="1:12" x14ac:dyDescent="0.15">
      <c r="A57" s="101">
        <v>41270</v>
      </c>
      <c r="B57" t="s">
        <v>142</v>
      </c>
      <c r="C57" t="s">
        <v>727</v>
      </c>
      <c r="D57" s="90">
        <v>10000</v>
      </c>
      <c r="E57" s="90">
        <f t="shared" si="0"/>
        <v>250000</v>
      </c>
      <c r="K57" s="90" t="str">
        <f t="shared" si="1"/>
        <v/>
      </c>
    </row>
    <row r="58" spans="1:12" x14ac:dyDescent="0.15">
      <c r="A58" s="101">
        <v>41271</v>
      </c>
      <c r="B58" t="s">
        <v>446</v>
      </c>
      <c r="C58" t="s">
        <v>728</v>
      </c>
      <c r="D58" s="90">
        <v>10000</v>
      </c>
      <c r="E58" s="90">
        <f t="shared" si="0"/>
        <v>260000</v>
      </c>
      <c r="K58" s="90" t="str">
        <f t="shared" si="1"/>
        <v/>
      </c>
    </row>
    <row r="59" spans="1:12" x14ac:dyDescent="0.15">
      <c r="E59" s="90" t="str">
        <f t="shared" si="0"/>
        <v/>
      </c>
      <c r="K59" s="90" t="str">
        <f t="shared" si="1"/>
        <v/>
      </c>
    </row>
    <row r="60" spans="1:12" x14ac:dyDescent="0.15">
      <c r="E60" s="90" t="str">
        <f t="shared" si="0"/>
        <v/>
      </c>
      <c r="K60" s="90" t="str">
        <f t="shared" si="1"/>
        <v/>
      </c>
    </row>
    <row r="61" spans="1:12" ht="14.25" thickBot="1" x14ac:dyDescent="0.2">
      <c r="A61" s="118"/>
      <c r="B61" s="117"/>
      <c r="C61" s="117"/>
      <c r="D61" s="114"/>
      <c r="E61" s="114" t="str">
        <f t="shared" si="0"/>
        <v/>
      </c>
      <c r="F61" s="117"/>
      <c r="G61" s="118"/>
      <c r="H61" s="117"/>
      <c r="I61" s="117"/>
      <c r="J61" s="114"/>
      <c r="K61" s="114" t="str">
        <f t="shared" si="1"/>
        <v/>
      </c>
      <c r="L61" s="2"/>
    </row>
    <row r="62" spans="1:12" ht="14.25" thickTop="1" x14ac:dyDescent="0.15">
      <c r="A62" s="101" t="s">
        <v>492</v>
      </c>
      <c r="E62" s="90" t="str">
        <f t="shared" si="0"/>
        <v/>
      </c>
      <c r="G62" s="101" t="s">
        <v>1634</v>
      </c>
      <c r="K62" s="90" t="str">
        <f t="shared" si="1"/>
        <v/>
      </c>
      <c r="L62" s="2"/>
    </row>
    <row r="63" spans="1:12" x14ac:dyDescent="0.15">
      <c r="A63" s="101">
        <v>41339</v>
      </c>
      <c r="B63" t="s">
        <v>497</v>
      </c>
      <c r="C63" t="s">
        <v>498</v>
      </c>
      <c r="D63" s="90">
        <v>10000</v>
      </c>
      <c r="E63" s="90">
        <f>IF(D63="","",D63)</f>
        <v>10000</v>
      </c>
      <c r="G63" s="101">
        <v>41290</v>
      </c>
      <c r="H63" t="s">
        <v>77</v>
      </c>
      <c r="I63" t="s">
        <v>787</v>
      </c>
      <c r="J63" s="90">
        <v>10000</v>
      </c>
      <c r="K63" s="90">
        <f>IF(J63="","",J63)</f>
        <v>10000</v>
      </c>
    </row>
    <row r="64" spans="1:12" x14ac:dyDescent="0.15">
      <c r="A64" s="101">
        <v>41344</v>
      </c>
      <c r="B64" t="s">
        <v>142</v>
      </c>
      <c r="C64" t="s">
        <v>793</v>
      </c>
      <c r="D64" s="90">
        <v>10000</v>
      </c>
      <c r="E64" s="90">
        <f t="shared" si="0"/>
        <v>20000</v>
      </c>
      <c r="G64" s="101">
        <v>41291</v>
      </c>
      <c r="H64" t="s">
        <v>77</v>
      </c>
      <c r="I64" t="s">
        <v>788</v>
      </c>
      <c r="J64" s="90">
        <v>10000</v>
      </c>
      <c r="K64" s="90">
        <f t="shared" si="1"/>
        <v>20000</v>
      </c>
    </row>
    <row r="65" spans="1:11" x14ac:dyDescent="0.15">
      <c r="A65" s="101">
        <v>41460</v>
      </c>
      <c r="B65" t="s">
        <v>407</v>
      </c>
      <c r="C65" t="s">
        <v>503</v>
      </c>
      <c r="D65" s="90">
        <v>10000</v>
      </c>
      <c r="E65" s="90">
        <f t="shared" si="0"/>
        <v>30000</v>
      </c>
      <c r="G65" s="101">
        <v>41331</v>
      </c>
      <c r="H65" t="s">
        <v>495</v>
      </c>
      <c r="I65" t="s">
        <v>791</v>
      </c>
      <c r="J65" s="90">
        <v>10000</v>
      </c>
      <c r="K65" s="90">
        <f t="shared" si="1"/>
        <v>30000</v>
      </c>
    </row>
    <row r="66" spans="1:11" x14ac:dyDescent="0.15">
      <c r="A66" s="101">
        <v>41467</v>
      </c>
      <c r="B66" t="s">
        <v>321</v>
      </c>
      <c r="C66" t="s">
        <v>807</v>
      </c>
      <c r="D66" s="90">
        <v>10000</v>
      </c>
      <c r="E66" s="90">
        <f t="shared" si="0"/>
        <v>40000</v>
      </c>
      <c r="G66" s="101">
        <v>41344</v>
      </c>
      <c r="H66" t="s">
        <v>409</v>
      </c>
      <c r="I66" t="s">
        <v>795</v>
      </c>
      <c r="J66" s="90">
        <v>10000</v>
      </c>
      <c r="K66" s="90">
        <f t="shared" si="1"/>
        <v>40000</v>
      </c>
    </row>
    <row r="67" spans="1:11" x14ac:dyDescent="0.15">
      <c r="A67" s="101">
        <v>41480</v>
      </c>
      <c r="B67" t="s">
        <v>142</v>
      </c>
      <c r="C67" t="s">
        <v>810</v>
      </c>
      <c r="D67" s="90">
        <v>10000</v>
      </c>
      <c r="E67" s="90">
        <f t="shared" si="0"/>
        <v>50000</v>
      </c>
      <c r="G67" s="101">
        <v>41344</v>
      </c>
      <c r="H67" t="s">
        <v>409</v>
      </c>
      <c r="I67" t="s">
        <v>796</v>
      </c>
      <c r="J67" s="90">
        <v>10000</v>
      </c>
      <c r="K67" s="90">
        <f t="shared" si="1"/>
        <v>50000</v>
      </c>
    </row>
    <row r="68" spans="1:11" x14ac:dyDescent="0.15">
      <c r="A68" s="101">
        <v>41487</v>
      </c>
      <c r="B68" t="s">
        <v>77</v>
      </c>
      <c r="C68" t="s">
        <v>506</v>
      </c>
      <c r="D68" s="90">
        <v>10000</v>
      </c>
      <c r="E68" s="90">
        <f t="shared" si="0"/>
        <v>60000</v>
      </c>
      <c r="G68" s="101">
        <v>41344</v>
      </c>
      <c r="H68" t="s">
        <v>409</v>
      </c>
      <c r="I68" t="s">
        <v>797</v>
      </c>
      <c r="J68" s="90">
        <v>10000</v>
      </c>
      <c r="K68" s="90">
        <f t="shared" si="1"/>
        <v>60000</v>
      </c>
    </row>
    <row r="69" spans="1:11" x14ac:dyDescent="0.15">
      <c r="A69" s="101">
        <v>41519</v>
      </c>
      <c r="B69" t="s">
        <v>77</v>
      </c>
      <c r="C69" t="s">
        <v>507</v>
      </c>
      <c r="D69" s="90">
        <v>10000</v>
      </c>
      <c r="E69" s="90">
        <f t="shared" si="0"/>
        <v>70000</v>
      </c>
      <c r="G69" s="101">
        <v>41362</v>
      </c>
      <c r="H69" t="s">
        <v>77</v>
      </c>
      <c r="I69" t="s">
        <v>799</v>
      </c>
      <c r="J69" s="90">
        <v>10000</v>
      </c>
      <c r="K69" s="90">
        <f t="shared" si="1"/>
        <v>70000</v>
      </c>
    </row>
    <row r="70" spans="1:11" x14ac:dyDescent="0.15">
      <c r="A70" s="101">
        <v>41536</v>
      </c>
      <c r="B70" t="s">
        <v>94</v>
      </c>
      <c r="C70" t="s">
        <v>814</v>
      </c>
      <c r="D70" s="90">
        <v>10000</v>
      </c>
      <c r="E70" s="90">
        <f t="shared" ref="E70:E128" si="2">IF(D70="","",D70+E69)</f>
        <v>80000</v>
      </c>
      <c r="K70" s="90" t="str">
        <f t="shared" si="1"/>
        <v/>
      </c>
    </row>
    <row r="71" spans="1:11" x14ac:dyDescent="0.15">
      <c r="A71" s="101">
        <v>41604</v>
      </c>
      <c r="B71" t="s">
        <v>321</v>
      </c>
      <c r="C71" t="s">
        <v>510</v>
      </c>
      <c r="D71" s="90">
        <v>10000</v>
      </c>
      <c r="E71" s="90">
        <f t="shared" si="2"/>
        <v>90000</v>
      </c>
      <c r="K71" s="90" t="str">
        <f t="shared" si="1"/>
        <v/>
      </c>
    </row>
    <row r="72" spans="1:11" x14ac:dyDescent="0.15">
      <c r="A72" s="101">
        <v>41632</v>
      </c>
      <c r="B72" t="s">
        <v>77</v>
      </c>
      <c r="C72" t="s">
        <v>825</v>
      </c>
      <c r="D72" s="90">
        <v>10000</v>
      </c>
      <c r="E72" s="90">
        <f t="shared" si="2"/>
        <v>100000</v>
      </c>
      <c r="K72" s="90" t="str">
        <f t="shared" ref="K72:K128" si="3">IF(J72="","",J72+K71)</f>
        <v/>
      </c>
    </row>
    <row r="73" spans="1:11" x14ac:dyDescent="0.15">
      <c r="A73" s="101">
        <v>41632</v>
      </c>
      <c r="B73" t="s">
        <v>77</v>
      </c>
      <c r="C73" t="s">
        <v>826</v>
      </c>
      <c r="D73" s="90">
        <v>10000</v>
      </c>
      <c r="E73" s="90">
        <f t="shared" si="2"/>
        <v>110000</v>
      </c>
      <c r="K73" s="90" t="str">
        <f t="shared" si="3"/>
        <v/>
      </c>
    </row>
    <row r="74" spans="1:11" x14ac:dyDescent="0.15">
      <c r="A74" s="101">
        <v>41632</v>
      </c>
      <c r="B74" t="s">
        <v>77</v>
      </c>
      <c r="C74" t="s">
        <v>827</v>
      </c>
      <c r="D74" s="90">
        <v>10000</v>
      </c>
      <c r="E74" s="90">
        <f t="shared" si="2"/>
        <v>120000</v>
      </c>
      <c r="K74" s="90" t="str">
        <f t="shared" si="3"/>
        <v/>
      </c>
    </row>
    <row r="75" spans="1:11" x14ac:dyDescent="0.15">
      <c r="A75" s="101">
        <v>41632</v>
      </c>
      <c r="B75" t="s">
        <v>77</v>
      </c>
      <c r="C75" t="s">
        <v>828</v>
      </c>
      <c r="D75" s="90">
        <v>10000</v>
      </c>
      <c r="E75" s="90">
        <f t="shared" si="2"/>
        <v>130000</v>
      </c>
      <c r="K75" s="90" t="str">
        <f t="shared" si="3"/>
        <v/>
      </c>
    </row>
    <row r="76" spans="1:11" x14ac:dyDescent="0.15">
      <c r="A76" s="101">
        <v>41632</v>
      </c>
      <c r="B76" t="s">
        <v>77</v>
      </c>
      <c r="C76" t="s">
        <v>829</v>
      </c>
      <c r="D76" s="90">
        <v>10000</v>
      </c>
      <c r="E76" s="90">
        <f t="shared" si="2"/>
        <v>140000</v>
      </c>
      <c r="K76" s="90" t="str">
        <f t="shared" si="3"/>
        <v/>
      </c>
    </row>
    <row r="77" spans="1:11" x14ac:dyDescent="0.15">
      <c r="A77" s="101">
        <v>41632</v>
      </c>
      <c r="B77" t="s">
        <v>77</v>
      </c>
      <c r="C77" t="s">
        <v>830</v>
      </c>
      <c r="D77" s="90">
        <v>10000</v>
      </c>
      <c r="E77" s="90">
        <f t="shared" si="2"/>
        <v>150000</v>
      </c>
      <c r="K77" s="90" t="str">
        <f t="shared" si="3"/>
        <v/>
      </c>
    </row>
    <row r="78" spans="1:11" x14ac:dyDescent="0.15">
      <c r="A78" s="101">
        <v>41632</v>
      </c>
      <c r="B78" t="s">
        <v>77</v>
      </c>
      <c r="C78" t="s">
        <v>831</v>
      </c>
      <c r="D78" s="90">
        <v>10000</v>
      </c>
      <c r="E78" s="90">
        <f t="shared" si="2"/>
        <v>160000</v>
      </c>
      <c r="K78" s="90" t="str">
        <f t="shared" si="3"/>
        <v/>
      </c>
    </row>
    <row r="79" spans="1:11" x14ac:dyDescent="0.15">
      <c r="A79" s="101">
        <v>41633</v>
      </c>
      <c r="B79" t="s">
        <v>142</v>
      </c>
      <c r="C79" t="s">
        <v>835</v>
      </c>
      <c r="D79" s="90">
        <v>10000</v>
      </c>
      <c r="E79" s="90">
        <f t="shared" si="2"/>
        <v>170000</v>
      </c>
      <c r="K79" s="90" t="str">
        <f t="shared" si="3"/>
        <v/>
      </c>
    </row>
    <row r="80" spans="1:11" x14ac:dyDescent="0.15">
      <c r="A80" s="101">
        <v>41634</v>
      </c>
      <c r="B80" t="s">
        <v>142</v>
      </c>
      <c r="C80" t="s">
        <v>836</v>
      </c>
      <c r="D80" s="90">
        <v>10000</v>
      </c>
      <c r="E80" s="90">
        <f t="shared" si="2"/>
        <v>180000</v>
      </c>
      <c r="K80" s="90" t="str">
        <f t="shared" si="3"/>
        <v/>
      </c>
    </row>
    <row r="81" spans="1:11" x14ac:dyDescent="0.15">
      <c r="A81" s="101">
        <v>41634</v>
      </c>
      <c r="B81" t="s">
        <v>446</v>
      </c>
      <c r="C81" t="s">
        <v>837</v>
      </c>
      <c r="D81" s="90">
        <v>10000</v>
      </c>
      <c r="E81" s="90">
        <f t="shared" si="2"/>
        <v>190000</v>
      </c>
      <c r="K81" s="90" t="str">
        <f t="shared" si="3"/>
        <v/>
      </c>
    </row>
    <row r="82" spans="1:11" x14ac:dyDescent="0.15">
      <c r="A82" s="101">
        <v>42000</v>
      </c>
      <c r="B82" t="s">
        <v>495</v>
      </c>
      <c r="C82" t="s">
        <v>838</v>
      </c>
      <c r="D82" s="90">
        <v>10000</v>
      </c>
      <c r="E82" s="90">
        <f t="shared" si="2"/>
        <v>200000</v>
      </c>
      <c r="K82" s="90" t="str">
        <f t="shared" si="3"/>
        <v/>
      </c>
    </row>
    <row r="83" spans="1:11" x14ac:dyDescent="0.15">
      <c r="E83" s="90" t="str">
        <f t="shared" si="2"/>
        <v/>
      </c>
      <c r="K83" s="90" t="str">
        <f t="shared" si="3"/>
        <v/>
      </c>
    </row>
    <row r="84" spans="1:11" x14ac:dyDescent="0.15">
      <c r="E84" s="90" t="str">
        <f t="shared" si="2"/>
        <v/>
      </c>
      <c r="K84" s="90" t="str">
        <f t="shared" si="3"/>
        <v/>
      </c>
    </row>
    <row r="85" spans="1:11" ht="14.25" thickBot="1" x14ac:dyDescent="0.2">
      <c r="A85" s="118"/>
      <c r="B85" s="117"/>
      <c r="C85" s="117"/>
      <c r="D85" s="114"/>
      <c r="E85" s="114" t="str">
        <f t="shared" si="2"/>
        <v/>
      </c>
      <c r="F85" s="117"/>
      <c r="G85" s="118"/>
      <c r="H85" s="117"/>
      <c r="I85" s="117"/>
      <c r="J85" s="114"/>
      <c r="K85" s="114" t="str">
        <f t="shared" si="3"/>
        <v/>
      </c>
    </row>
    <row r="86" spans="1:11" ht="14.25" thickTop="1" x14ac:dyDescent="0.15">
      <c r="A86" s="101" t="s">
        <v>522</v>
      </c>
      <c r="E86" s="90" t="str">
        <f t="shared" si="2"/>
        <v/>
      </c>
      <c r="G86" s="101" t="s">
        <v>1633</v>
      </c>
      <c r="K86" s="90" t="str">
        <f t="shared" si="3"/>
        <v/>
      </c>
    </row>
    <row r="87" spans="1:11" x14ac:dyDescent="0.15">
      <c r="A87" s="101">
        <v>41691</v>
      </c>
      <c r="B87" t="s">
        <v>77</v>
      </c>
      <c r="C87" t="s">
        <v>843</v>
      </c>
      <c r="D87" s="90">
        <v>10000</v>
      </c>
      <c r="E87" s="90">
        <f>IF(D87="","",D87)</f>
        <v>10000</v>
      </c>
      <c r="G87" s="101">
        <v>41687</v>
      </c>
      <c r="H87" t="s">
        <v>419</v>
      </c>
      <c r="I87" t="s">
        <v>842</v>
      </c>
      <c r="J87" s="90">
        <v>10000</v>
      </c>
      <c r="K87" s="90">
        <f>IF(J87="","",J87)</f>
        <v>10000</v>
      </c>
    </row>
    <row r="88" spans="1:11" x14ac:dyDescent="0.15">
      <c r="A88" s="101">
        <v>41723</v>
      </c>
      <c r="B88" t="s">
        <v>77</v>
      </c>
      <c r="C88" t="s">
        <v>524</v>
      </c>
      <c r="D88" s="90">
        <v>10000</v>
      </c>
      <c r="E88" s="90">
        <f t="shared" si="2"/>
        <v>20000</v>
      </c>
      <c r="G88" s="101">
        <v>41726</v>
      </c>
      <c r="H88" t="s">
        <v>409</v>
      </c>
      <c r="I88" t="s">
        <v>846</v>
      </c>
      <c r="J88" s="90">
        <v>10000</v>
      </c>
      <c r="K88" s="90">
        <f t="shared" si="3"/>
        <v>20000</v>
      </c>
    </row>
    <row r="89" spans="1:11" x14ac:dyDescent="0.15">
      <c r="A89" s="101">
        <v>41726</v>
      </c>
      <c r="B89" t="s">
        <v>497</v>
      </c>
      <c r="C89" t="s">
        <v>844</v>
      </c>
      <c r="D89" s="90">
        <v>10000</v>
      </c>
      <c r="E89" s="90">
        <f t="shared" si="2"/>
        <v>30000</v>
      </c>
      <c r="G89" s="101">
        <v>41726</v>
      </c>
      <c r="H89" t="s">
        <v>409</v>
      </c>
      <c r="I89" t="s">
        <v>847</v>
      </c>
      <c r="J89" s="90">
        <v>10000</v>
      </c>
      <c r="K89" s="90">
        <f t="shared" si="3"/>
        <v>30000</v>
      </c>
    </row>
    <row r="90" spans="1:11" x14ac:dyDescent="0.15">
      <c r="A90" s="101">
        <v>41726</v>
      </c>
      <c r="B90" t="s">
        <v>142</v>
      </c>
      <c r="C90" t="s">
        <v>845</v>
      </c>
      <c r="D90" s="90">
        <v>10000</v>
      </c>
      <c r="E90" s="90">
        <f t="shared" si="2"/>
        <v>40000</v>
      </c>
      <c r="G90" s="101">
        <v>41726</v>
      </c>
      <c r="H90" t="s">
        <v>529</v>
      </c>
      <c r="I90" t="s">
        <v>848</v>
      </c>
      <c r="J90" s="90">
        <v>10000</v>
      </c>
      <c r="K90" s="90">
        <f t="shared" si="3"/>
        <v>40000</v>
      </c>
    </row>
    <row r="91" spans="1:11" x14ac:dyDescent="0.15">
      <c r="A91" s="101">
        <v>41771</v>
      </c>
      <c r="B91" t="s">
        <v>142</v>
      </c>
      <c r="C91" t="s">
        <v>534</v>
      </c>
      <c r="D91" s="90">
        <v>10000</v>
      </c>
      <c r="E91" s="90">
        <f t="shared" si="2"/>
        <v>50000</v>
      </c>
      <c r="G91" s="101">
        <v>41726</v>
      </c>
      <c r="H91" t="s">
        <v>529</v>
      </c>
      <c r="I91" t="s">
        <v>849</v>
      </c>
      <c r="J91" s="90">
        <v>10000</v>
      </c>
      <c r="K91" s="90">
        <f t="shared" si="3"/>
        <v>50000</v>
      </c>
    </row>
    <row r="92" spans="1:11" x14ac:dyDescent="0.15">
      <c r="A92" s="101">
        <v>41785</v>
      </c>
      <c r="B92" t="s">
        <v>407</v>
      </c>
      <c r="C92" t="s">
        <v>855</v>
      </c>
      <c r="D92" s="90">
        <v>10000</v>
      </c>
      <c r="E92" s="90">
        <f t="shared" si="2"/>
        <v>60000</v>
      </c>
      <c r="G92" s="101">
        <v>41726</v>
      </c>
      <c r="H92" t="s">
        <v>529</v>
      </c>
      <c r="I92" t="s">
        <v>850</v>
      </c>
      <c r="J92" s="90">
        <v>10000</v>
      </c>
      <c r="K92" s="90">
        <f t="shared" si="3"/>
        <v>60000</v>
      </c>
    </row>
    <row r="93" spans="1:11" x14ac:dyDescent="0.15">
      <c r="A93" s="101">
        <v>41789</v>
      </c>
      <c r="B93" t="s">
        <v>409</v>
      </c>
      <c r="C93" t="s">
        <v>860</v>
      </c>
      <c r="D93" s="90">
        <v>10000</v>
      </c>
      <c r="E93" s="90">
        <f t="shared" si="2"/>
        <v>70000</v>
      </c>
      <c r="G93" s="101">
        <v>41729</v>
      </c>
      <c r="H93" t="s">
        <v>419</v>
      </c>
      <c r="I93" t="s">
        <v>851</v>
      </c>
      <c r="J93" s="90">
        <v>10000</v>
      </c>
      <c r="K93" s="90">
        <f t="shared" si="3"/>
        <v>70000</v>
      </c>
    </row>
    <row r="94" spans="1:11" x14ac:dyDescent="0.15">
      <c r="A94" s="101">
        <v>41792</v>
      </c>
      <c r="B94" t="s">
        <v>321</v>
      </c>
      <c r="C94" t="s">
        <v>861</v>
      </c>
      <c r="D94" s="90">
        <v>10000</v>
      </c>
      <c r="E94" s="90">
        <f t="shared" si="2"/>
        <v>80000</v>
      </c>
      <c r="K94" s="90" t="str">
        <f t="shared" si="3"/>
        <v/>
      </c>
    </row>
    <row r="95" spans="1:11" x14ac:dyDescent="0.15">
      <c r="A95" s="101">
        <v>41850</v>
      </c>
      <c r="B95" t="s">
        <v>495</v>
      </c>
      <c r="C95" t="s">
        <v>864</v>
      </c>
      <c r="D95" s="90">
        <v>10000</v>
      </c>
      <c r="E95" s="90">
        <f t="shared" si="2"/>
        <v>90000</v>
      </c>
      <c r="K95" s="90" t="str">
        <f t="shared" si="3"/>
        <v/>
      </c>
    </row>
    <row r="96" spans="1:11" x14ac:dyDescent="0.15">
      <c r="A96" s="101">
        <v>41891</v>
      </c>
      <c r="B96" t="s">
        <v>77</v>
      </c>
      <c r="C96" t="s">
        <v>865</v>
      </c>
      <c r="D96" s="90">
        <v>10000</v>
      </c>
      <c r="E96" s="90">
        <f t="shared" si="2"/>
        <v>100000</v>
      </c>
      <c r="K96" s="90" t="str">
        <f t="shared" si="3"/>
        <v/>
      </c>
    </row>
    <row r="97" spans="1:11" x14ac:dyDescent="0.15">
      <c r="A97" s="101">
        <v>41907</v>
      </c>
      <c r="B97" t="s">
        <v>94</v>
      </c>
      <c r="C97" t="s">
        <v>866</v>
      </c>
      <c r="D97" s="90">
        <v>10000</v>
      </c>
      <c r="E97" s="90">
        <f t="shared" si="2"/>
        <v>110000</v>
      </c>
      <c r="K97" s="90" t="str">
        <f t="shared" si="3"/>
        <v/>
      </c>
    </row>
    <row r="98" spans="1:11" x14ac:dyDescent="0.15">
      <c r="A98" s="101">
        <v>41907</v>
      </c>
      <c r="B98" t="s">
        <v>77</v>
      </c>
      <c r="C98" t="s">
        <v>867</v>
      </c>
      <c r="D98" s="90">
        <v>10000</v>
      </c>
      <c r="E98" s="90">
        <f t="shared" si="2"/>
        <v>120000</v>
      </c>
      <c r="K98" s="90" t="str">
        <f t="shared" si="3"/>
        <v/>
      </c>
    </row>
    <row r="99" spans="1:11" x14ac:dyDescent="0.15">
      <c r="A99" s="101">
        <v>41927</v>
      </c>
      <c r="B99" t="s">
        <v>147</v>
      </c>
      <c r="C99" t="s">
        <v>868</v>
      </c>
      <c r="D99" s="90">
        <v>10000</v>
      </c>
      <c r="E99" s="90">
        <f t="shared" si="2"/>
        <v>130000</v>
      </c>
      <c r="K99" s="90" t="str">
        <f t="shared" si="3"/>
        <v/>
      </c>
    </row>
    <row r="100" spans="1:11" x14ac:dyDescent="0.15">
      <c r="A100" s="101">
        <v>41956</v>
      </c>
      <c r="B100" t="s">
        <v>142</v>
      </c>
      <c r="C100" t="s">
        <v>871</v>
      </c>
      <c r="D100" s="90">
        <v>10000</v>
      </c>
      <c r="E100" s="90">
        <f t="shared" si="2"/>
        <v>140000</v>
      </c>
      <c r="K100" s="90" t="str">
        <f t="shared" si="3"/>
        <v/>
      </c>
    </row>
    <row r="101" spans="1:11" x14ac:dyDescent="0.15">
      <c r="A101" s="101">
        <v>41960</v>
      </c>
      <c r="B101" t="s">
        <v>446</v>
      </c>
      <c r="C101" t="s">
        <v>872</v>
      </c>
      <c r="D101" s="90">
        <v>10000</v>
      </c>
      <c r="E101" s="90">
        <f t="shared" si="2"/>
        <v>150000</v>
      </c>
      <c r="K101" s="90" t="str">
        <f t="shared" si="3"/>
        <v/>
      </c>
    </row>
    <row r="102" spans="1:11" x14ac:dyDescent="0.15">
      <c r="A102" s="101">
        <v>41961</v>
      </c>
      <c r="B102" t="s">
        <v>142</v>
      </c>
      <c r="C102" t="s">
        <v>873</v>
      </c>
      <c r="D102" s="90">
        <v>10000</v>
      </c>
      <c r="E102" s="90">
        <f t="shared" si="2"/>
        <v>160000</v>
      </c>
      <c r="K102" s="90" t="str">
        <f t="shared" si="3"/>
        <v/>
      </c>
    </row>
    <row r="103" spans="1:11" x14ac:dyDescent="0.15">
      <c r="A103" s="101">
        <v>41999</v>
      </c>
      <c r="B103" t="s">
        <v>77</v>
      </c>
      <c r="C103" t="s">
        <v>875</v>
      </c>
      <c r="D103" s="90">
        <v>10000</v>
      </c>
      <c r="E103" s="90">
        <f t="shared" si="2"/>
        <v>170000</v>
      </c>
      <c r="K103" s="90" t="str">
        <f t="shared" si="3"/>
        <v/>
      </c>
    </row>
    <row r="104" spans="1:11" x14ac:dyDescent="0.15">
      <c r="A104" s="101">
        <v>41999</v>
      </c>
      <c r="B104" t="s">
        <v>77</v>
      </c>
      <c r="C104" t="s">
        <v>876</v>
      </c>
      <c r="D104" s="90">
        <v>10000</v>
      </c>
      <c r="E104" s="90">
        <f t="shared" si="2"/>
        <v>180000</v>
      </c>
      <c r="K104" s="90" t="str">
        <f t="shared" si="3"/>
        <v/>
      </c>
    </row>
    <row r="105" spans="1:11" x14ac:dyDescent="0.15">
      <c r="A105" s="101">
        <v>41999</v>
      </c>
      <c r="B105" t="s">
        <v>77</v>
      </c>
      <c r="C105" t="s">
        <v>877</v>
      </c>
      <c r="D105" s="90">
        <v>10000</v>
      </c>
      <c r="E105" s="90">
        <f t="shared" si="2"/>
        <v>190000</v>
      </c>
      <c r="K105" s="90" t="str">
        <f t="shared" si="3"/>
        <v/>
      </c>
    </row>
    <row r="106" spans="1:11" x14ac:dyDescent="0.15">
      <c r="A106" s="101">
        <v>41999</v>
      </c>
      <c r="B106" t="s">
        <v>77</v>
      </c>
      <c r="C106" t="s">
        <v>878</v>
      </c>
      <c r="D106" s="90">
        <v>10000</v>
      </c>
      <c r="E106" s="90">
        <f t="shared" si="2"/>
        <v>200000</v>
      </c>
      <c r="K106" s="90" t="str">
        <f t="shared" si="3"/>
        <v/>
      </c>
    </row>
    <row r="107" spans="1:11" x14ac:dyDescent="0.15">
      <c r="A107" s="101">
        <v>41999</v>
      </c>
      <c r="B107" t="s">
        <v>77</v>
      </c>
      <c r="C107" t="s">
        <v>879</v>
      </c>
      <c r="D107" s="90">
        <v>10000</v>
      </c>
      <c r="E107" s="90">
        <f t="shared" si="2"/>
        <v>210000</v>
      </c>
      <c r="K107" s="90" t="str">
        <f t="shared" si="3"/>
        <v/>
      </c>
    </row>
    <row r="108" spans="1:11" x14ac:dyDescent="0.15">
      <c r="A108" s="101">
        <v>41999</v>
      </c>
      <c r="B108" t="s">
        <v>77</v>
      </c>
      <c r="C108" t="s">
        <v>880</v>
      </c>
      <c r="D108" s="90">
        <v>10000</v>
      </c>
      <c r="E108" s="90">
        <f t="shared" si="2"/>
        <v>220000</v>
      </c>
      <c r="K108" s="90" t="str">
        <f t="shared" si="3"/>
        <v/>
      </c>
    </row>
    <row r="109" spans="1:11" x14ac:dyDescent="0.15">
      <c r="A109" s="101">
        <v>41999</v>
      </c>
      <c r="B109" t="s">
        <v>77</v>
      </c>
      <c r="C109" t="s">
        <v>415</v>
      </c>
      <c r="D109" s="90">
        <v>10000</v>
      </c>
      <c r="E109" s="90">
        <f t="shared" si="2"/>
        <v>230000</v>
      </c>
      <c r="K109" s="90" t="str">
        <f t="shared" si="3"/>
        <v/>
      </c>
    </row>
    <row r="110" spans="1:11" x14ac:dyDescent="0.15">
      <c r="A110" s="101">
        <v>41997</v>
      </c>
      <c r="B110" t="s">
        <v>416</v>
      </c>
      <c r="C110" t="s">
        <v>417</v>
      </c>
      <c r="D110" s="90">
        <v>10000</v>
      </c>
      <c r="E110" s="90">
        <f t="shared" si="2"/>
        <v>240000</v>
      </c>
      <c r="K110" s="90" t="str">
        <f t="shared" si="3"/>
        <v/>
      </c>
    </row>
    <row r="111" spans="1:11" ht="14.25" thickBot="1" x14ac:dyDescent="0.2">
      <c r="A111" s="118"/>
      <c r="B111" s="117"/>
      <c r="C111" s="117"/>
      <c r="D111" s="114"/>
      <c r="E111" s="114" t="str">
        <f>IF(D111="","",D111+E110)</f>
        <v/>
      </c>
      <c r="F111" s="117"/>
      <c r="G111" s="118"/>
      <c r="H111" s="117"/>
      <c r="I111" s="117"/>
      <c r="J111" s="114"/>
      <c r="K111" s="114" t="str">
        <f>IF(J111="","",J111+K110)</f>
        <v/>
      </c>
    </row>
    <row r="112" spans="1:11" ht="14.25" thickTop="1" x14ac:dyDescent="0.15">
      <c r="A112" s="101" t="s">
        <v>546</v>
      </c>
      <c r="E112" s="90" t="str">
        <f>IF(D112="","",D112+E111)</f>
        <v/>
      </c>
      <c r="G112" s="101" t="s">
        <v>1632</v>
      </c>
      <c r="K112" s="90" t="str">
        <f>IF(J112="","",J112+K111)</f>
        <v/>
      </c>
    </row>
    <row r="113" spans="1:11" x14ac:dyDescent="0.15">
      <c r="A113" s="101">
        <v>42051</v>
      </c>
      <c r="B113" t="s">
        <v>142</v>
      </c>
      <c r="C113" t="s">
        <v>881</v>
      </c>
      <c r="D113" s="90">
        <v>10000</v>
      </c>
      <c r="E113" s="90">
        <f>IF(D113="","",D113)</f>
        <v>10000</v>
      </c>
      <c r="G113" s="101">
        <v>42037</v>
      </c>
      <c r="H113" t="s">
        <v>416</v>
      </c>
      <c r="I113" t="s">
        <v>353</v>
      </c>
      <c r="J113" s="90">
        <v>10000</v>
      </c>
      <c r="K113" s="90">
        <f>IF(J113="","",J113)</f>
        <v>10000</v>
      </c>
    </row>
    <row r="114" spans="1:11" x14ac:dyDescent="0.15">
      <c r="A114" s="101">
        <v>42135</v>
      </c>
      <c r="B114" t="s">
        <v>142</v>
      </c>
      <c r="C114" t="s">
        <v>890</v>
      </c>
      <c r="D114" s="90">
        <v>10000</v>
      </c>
      <c r="E114" s="90">
        <f t="shared" si="2"/>
        <v>20000</v>
      </c>
      <c r="G114" s="101">
        <v>42044</v>
      </c>
      <c r="H114" t="s">
        <v>321</v>
      </c>
      <c r="I114" t="s">
        <v>355</v>
      </c>
      <c r="J114" s="90">
        <v>10000</v>
      </c>
      <c r="K114" s="90">
        <f t="shared" si="3"/>
        <v>20000</v>
      </c>
    </row>
    <row r="115" spans="1:11" x14ac:dyDescent="0.15">
      <c r="A115" s="101">
        <v>42177</v>
      </c>
      <c r="B115" t="s">
        <v>321</v>
      </c>
      <c r="C115" t="s">
        <v>893</v>
      </c>
      <c r="D115" s="90">
        <v>10000</v>
      </c>
      <c r="E115" s="90">
        <f t="shared" si="2"/>
        <v>30000</v>
      </c>
      <c r="G115" s="101">
        <v>42065</v>
      </c>
      <c r="H115" t="s">
        <v>419</v>
      </c>
      <c r="I115" t="s">
        <v>882</v>
      </c>
      <c r="J115" s="90">
        <v>10000</v>
      </c>
      <c r="K115" s="90">
        <f t="shared" si="3"/>
        <v>30000</v>
      </c>
    </row>
    <row r="116" spans="1:11" x14ac:dyDescent="0.15">
      <c r="A116" s="101">
        <v>42178</v>
      </c>
      <c r="B116" t="s">
        <v>407</v>
      </c>
      <c r="C116" t="s">
        <v>891</v>
      </c>
      <c r="D116" s="90">
        <v>10000</v>
      </c>
      <c r="E116" s="90">
        <f t="shared" si="2"/>
        <v>40000</v>
      </c>
      <c r="G116" s="101">
        <v>42089</v>
      </c>
      <c r="H116" t="s">
        <v>142</v>
      </c>
      <c r="I116" t="s">
        <v>884</v>
      </c>
      <c r="J116" s="90">
        <v>10000</v>
      </c>
      <c r="K116" s="90">
        <f t="shared" si="3"/>
        <v>40000</v>
      </c>
    </row>
    <row r="117" spans="1:11" x14ac:dyDescent="0.15">
      <c r="A117" s="101">
        <v>42241</v>
      </c>
      <c r="B117" t="s">
        <v>77</v>
      </c>
      <c r="C117" t="s">
        <v>1499</v>
      </c>
      <c r="D117" s="90">
        <v>10000</v>
      </c>
      <c r="E117" s="90">
        <f t="shared" si="2"/>
        <v>50000</v>
      </c>
      <c r="G117" s="101">
        <v>42089</v>
      </c>
      <c r="H117" t="s">
        <v>409</v>
      </c>
      <c r="I117" t="s">
        <v>894</v>
      </c>
      <c r="J117" s="90">
        <v>10000</v>
      </c>
      <c r="K117" s="90">
        <f t="shared" si="3"/>
        <v>50000</v>
      </c>
    </row>
    <row r="118" spans="1:11" x14ac:dyDescent="0.15">
      <c r="A118" s="101">
        <v>42254</v>
      </c>
      <c r="B118" t="s">
        <v>94</v>
      </c>
      <c r="C118" t="s">
        <v>1512</v>
      </c>
      <c r="D118" s="90">
        <v>10000</v>
      </c>
      <c r="E118" s="90">
        <f t="shared" si="2"/>
        <v>60000</v>
      </c>
      <c r="K118" s="90" t="str">
        <f t="shared" si="3"/>
        <v/>
      </c>
    </row>
    <row r="119" spans="1:11" x14ac:dyDescent="0.15">
      <c r="A119" s="101">
        <v>42282</v>
      </c>
      <c r="B119" t="s">
        <v>409</v>
      </c>
      <c r="C119" t="s">
        <v>1516</v>
      </c>
      <c r="D119" s="90">
        <v>10000</v>
      </c>
      <c r="E119" s="90">
        <f t="shared" si="2"/>
        <v>70000</v>
      </c>
      <c r="K119" s="90" t="str">
        <f t="shared" si="3"/>
        <v/>
      </c>
    </row>
    <row r="120" spans="1:11" x14ac:dyDescent="0.15">
      <c r="A120" s="101">
        <v>42299</v>
      </c>
      <c r="B120" t="s">
        <v>1528</v>
      </c>
      <c r="C120" t="s">
        <v>1529</v>
      </c>
      <c r="D120" s="90">
        <v>10000</v>
      </c>
      <c r="E120" s="90">
        <f t="shared" si="2"/>
        <v>80000</v>
      </c>
      <c r="K120" s="90" t="str">
        <f t="shared" si="3"/>
        <v/>
      </c>
    </row>
    <row r="121" spans="1:11" x14ac:dyDescent="0.15">
      <c r="A121" s="101">
        <v>42300</v>
      </c>
      <c r="B121" t="s">
        <v>94</v>
      </c>
      <c r="C121" t="s">
        <v>1530</v>
      </c>
      <c r="D121" s="90">
        <v>10000</v>
      </c>
      <c r="E121" s="90">
        <f t="shared" si="2"/>
        <v>90000</v>
      </c>
      <c r="K121" s="90" t="str">
        <f t="shared" si="3"/>
        <v/>
      </c>
    </row>
    <row r="122" spans="1:11" x14ac:dyDescent="0.15">
      <c r="A122" s="101">
        <v>42314</v>
      </c>
      <c r="B122" t="s">
        <v>446</v>
      </c>
      <c r="C122" t="s">
        <v>1534</v>
      </c>
      <c r="D122" s="90">
        <v>10000</v>
      </c>
      <c r="E122" s="90">
        <f t="shared" si="2"/>
        <v>100000</v>
      </c>
      <c r="K122" s="90" t="str">
        <f t="shared" si="3"/>
        <v/>
      </c>
    </row>
    <row r="123" spans="1:11" x14ac:dyDescent="0.15">
      <c r="A123" s="101">
        <v>42332</v>
      </c>
      <c r="B123" t="s">
        <v>1553</v>
      </c>
      <c r="C123" t="s">
        <v>1552</v>
      </c>
      <c r="D123" s="90">
        <v>10000</v>
      </c>
      <c r="E123" s="90">
        <f t="shared" si="2"/>
        <v>110000</v>
      </c>
      <c r="K123" s="90" t="str">
        <f t="shared" si="3"/>
        <v/>
      </c>
    </row>
    <row r="124" spans="1:11" x14ac:dyDescent="0.15">
      <c r="A124" s="101">
        <v>42335</v>
      </c>
      <c r="B124" t="s">
        <v>1557</v>
      </c>
      <c r="C124" t="s">
        <v>1545</v>
      </c>
      <c r="D124" s="90">
        <v>10000</v>
      </c>
      <c r="E124" s="90">
        <f t="shared" si="2"/>
        <v>120000</v>
      </c>
      <c r="K124" s="90" t="str">
        <f t="shared" si="3"/>
        <v/>
      </c>
    </row>
    <row r="125" spans="1:11" x14ac:dyDescent="0.15">
      <c r="A125" s="101">
        <v>42355</v>
      </c>
      <c r="B125" t="s">
        <v>321</v>
      </c>
      <c r="C125" t="s">
        <v>1558</v>
      </c>
      <c r="D125" s="90">
        <v>10000</v>
      </c>
      <c r="E125" s="90">
        <f t="shared" si="2"/>
        <v>130000</v>
      </c>
      <c r="K125" s="90" t="str">
        <f t="shared" si="3"/>
        <v/>
      </c>
    </row>
    <row r="126" spans="1:11" x14ac:dyDescent="0.15">
      <c r="A126" s="101">
        <v>42368</v>
      </c>
      <c r="B126" t="s">
        <v>409</v>
      </c>
      <c r="C126" t="s">
        <v>1614</v>
      </c>
      <c r="D126" s="90">
        <v>10000</v>
      </c>
      <c r="E126" s="90">
        <f t="shared" si="2"/>
        <v>140000</v>
      </c>
      <c r="K126" s="90" t="str">
        <f t="shared" si="3"/>
        <v/>
      </c>
    </row>
    <row r="127" spans="1:11" x14ac:dyDescent="0.15">
      <c r="A127" s="101">
        <v>42368</v>
      </c>
      <c r="B127" t="s">
        <v>142</v>
      </c>
      <c r="C127" t="s">
        <v>1618</v>
      </c>
      <c r="D127" s="90">
        <v>10000</v>
      </c>
      <c r="E127" s="90">
        <f t="shared" si="2"/>
        <v>150000</v>
      </c>
      <c r="K127" s="90" t="str">
        <f t="shared" si="3"/>
        <v/>
      </c>
    </row>
    <row r="128" spans="1:11" x14ac:dyDescent="0.15">
      <c r="E128" s="90" t="str">
        <f t="shared" si="2"/>
        <v/>
      </c>
      <c r="K128" s="90" t="str">
        <f t="shared" si="3"/>
        <v/>
      </c>
    </row>
    <row r="129" spans="1:11" ht="14.25" thickBot="1" x14ac:dyDescent="0.2">
      <c r="A129" s="118"/>
      <c r="B129" s="117"/>
      <c r="C129" s="117"/>
      <c r="D129" s="114"/>
      <c r="E129" s="114" t="str">
        <f>IF(D129="","",D129+E128)</f>
        <v/>
      </c>
      <c r="F129" s="117"/>
      <c r="G129" s="118"/>
      <c r="H129" s="117"/>
      <c r="I129" s="117"/>
      <c r="J129" s="114"/>
      <c r="K129" s="114" t="str">
        <f>IF(J129="","",J129+K128)</f>
        <v/>
      </c>
    </row>
    <row r="130" spans="1:11" ht="14.25" thickTop="1" x14ac:dyDescent="0.15">
      <c r="A130" s="101" t="s">
        <v>1629</v>
      </c>
      <c r="E130" s="90" t="str">
        <f>IF(D130="","",D130+E129)</f>
        <v/>
      </c>
      <c r="G130" s="101" t="s">
        <v>1636</v>
      </c>
      <c r="K130" s="90" t="str">
        <f>IF(J130="","",J130+K129)</f>
        <v/>
      </c>
    </row>
    <row r="131" spans="1:11" x14ac:dyDescent="0.15">
      <c r="A131" s="101">
        <v>42419</v>
      </c>
      <c r="B131" t="s">
        <v>497</v>
      </c>
      <c r="C131" t="s">
        <v>1664</v>
      </c>
      <c r="D131" s="90">
        <v>10000</v>
      </c>
      <c r="E131" s="90">
        <f>IF(D131="","",D131)</f>
        <v>10000</v>
      </c>
      <c r="G131" s="101">
        <v>42390</v>
      </c>
      <c r="H131" t="s">
        <v>142</v>
      </c>
      <c r="I131" t="s">
        <v>1661</v>
      </c>
      <c r="J131" s="90">
        <v>10000</v>
      </c>
      <c r="K131" s="90">
        <f>IF(J131="","",J131)</f>
        <v>10000</v>
      </c>
    </row>
    <row r="132" spans="1:11" x14ac:dyDescent="0.15">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15">
      <c r="A133" s="101">
        <v>42516</v>
      </c>
      <c r="B133" t="s">
        <v>407</v>
      </c>
      <c r="C133" t="s">
        <v>1723</v>
      </c>
      <c r="D133" s="90">
        <v>10000</v>
      </c>
      <c r="E133" s="90">
        <f t="shared" si="4"/>
        <v>30000</v>
      </c>
      <c r="G133" s="101">
        <v>42730</v>
      </c>
      <c r="H133" t="s">
        <v>77</v>
      </c>
      <c r="I133" t="s">
        <v>1837</v>
      </c>
      <c r="J133" s="90">
        <v>10000</v>
      </c>
      <c r="K133" s="90">
        <f t="shared" si="5"/>
        <v>30000</v>
      </c>
    </row>
    <row r="134" spans="1:11" x14ac:dyDescent="0.15">
      <c r="A134" s="101">
        <v>42516</v>
      </c>
      <c r="B134" t="s">
        <v>409</v>
      </c>
      <c r="C134" t="s">
        <v>1727</v>
      </c>
      <c r="D134" s="90">
        <v>10000</v>
      </c>
      <c r="E134" s="90">
        <f t="shared" si="4"/>
        <v>40000</v>
      </c>
      <c r="G134" s="101">
        <v>42730</v>
      </c>
      <c r="H134" t="s">
        <v>77</v>
      </c>
      <c r="I134" t="s">
        <v>1839</v>
      </c>
      <c r="J134" s="90">
        <v>10000</v>
      </c>
      <c r="K134" s="90">
        <f t="shared" si="5"/>
        <v>40000</v>
      </c>
    </row>
    <row r="135" spans="1:11" x14ac:dyDescent="0.15">
      <c r="A135" s="101">
        <v>42520</v>
      </c>
      <c r="B135" t="s">
        <v>419</v>
      </c>
      <c r="C135" t="s">
        <v>1545</v>
      </c>
      <c r="D135" s="90">
        <v>10000</v>
      </c>
      <c r="E135" s="90">
        <f t="shared" si="4"/>
        <v>50000</v>
      </c>
      <c r="G135" s="101">
        <v>42730</v>
      </c>
      <c r="H135" t="s">
        <v>77</v>
      </c>
      <c r="I135" t="s">
        <v>1841</v>
      </c>
      <c r="J135" s="90">
        <v>10000</v>
      </c>
      <c r="K135" s="90">
        <f t="shared" si="5"/>
        <v>50000</v>
      </c>
    </row>
    <row r="136" spans="1:11" x14ac:dyDescent="0.15">
      <c r="A136" s="101">
        <v>42542</v>
      </c>
      <c r="B136" t="s">
        <v>142</v>
      </c>
      <c r="C136" t="s">
        <v>1742</v>
      </c>
      <c r="D136" s="90">
        <v>10000</v>
      </c>
      <c r="E136" s="90">
        <f t="shared" si="4"/>
        <v>60000</v>
      </c>
      <c r="G136" s="101">
        <v>42730</v>
      </c>
      <c r="H136" t="s">
        <v>77</v>
      </c>
      <c r="I136" t="s">
        <v>1843</v>
      </c>
      <c r="J136" s="90">
        <v>10000</v>
      </c>
      <c r="K136" s="90">
        <f t="shared" si="5"/>
        <v>60000</v>
      </c>
    </row>
    <row r="137" spans="1:11" x14ac:dyDescent="0.15">
      <c r="A137" s="101">
        <v>42557</v>
      </c>
      <c r="B137" t="s">
        <v>321</v>
      </c>
      <c r="C137" t="s">
        <v>1745</v>
      </c>
      <c r="D137" s="90">
        <v>10000</v>
      </c>
      <c r="E137" s="90">
        <f t="shared" si="4"/>
        <v>70000</v>
      </c>
      <c r="G137" s="101">
        <v>42730</v>
      </c>
      <c r="H137" t="s">
        <v>77</v>
      </c>
      <c r="I137" t="s">
        <v>1845</v>
      </c>
      <c r="J137" s="90">
        <v>10000</v>
      </c>
      <c r="K137" s="90">
        <f t="shared" si="5"/>
        <v>70000</v>
      </c>
    </row>
    <row r="138" spans="1:11" x14ac:dyDescent="0.15">
      <c r="A138" s="101">
        <v>42598</v>
      </c>
      <c r="B138" t="s">
        <v>142</v>
      </c>
      <c r="C138" t="s">
        <v>1754</v>
      </c>
      <c r="D138" s="90">
        <v>10000</v>
      </c>
      <c r="E138" s="90">
        <f t="shared" si="4"/>
        <v>80000</v>
      </c>
      <c r="G138" s="101">
        <v>42730</v>
      </c>
      <c r="H138" t="s">
        <v>77</v>
      </c>
      <c r="I138" t="s">
        <v>1846</v>
      </c>
      <c r="J138" s="90">
        <v>10000</v>
      </c>
      <c r="K138" s="90">
        <f t="shared" si="5"/>
        <v>80000</v>
      </c>
    </row>
    <row r="139" spans="1:11" x14ac:dyDescent="0.15">
      <c r="A139" s="101">
        <v>42664</v>
      </c>
      <c r="B139" t="s">
        <v>409</v>
      </c>
      <c r="C139" t="s">
        <v>1781</v>
      </c>
      <c r="D139" s="90">
        <v>10000</v>
      </c>
      <c r="E139" s="90">
        <f t="shared" si="4"/>
        <v>90000</v>
      </c>
      <c r="G139" s="101">
        <v>42730</v>
      </c>
      <c r="H139" t="s">
        <v>77</v>
      </c>
      <c r="I139" t="s">
        <v>1848</v>
      </c>
      <c r="J139" s="90">
        <v>10000</v>
      </c>
      <c r="K139" s="90">
        <f t="shared" si="5"/>
        <v>90000</v>
      </c>
    </row>
    <row r="140" spans="1:11" x14ac:dyDescent="0.15">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15">
      <c r="A141" s="101">
        <v>42683</v>
      </c>
      <c r="B141" t="s">
        <v>409</v>
      </c>
      <c r="C141" t="s">
        <v>1787</v>
      </c>
      <c r="D141" s="90">
        <v>10000</v>
      </c>
      <c r="E141" s="90">
        <f t="shared" si="6"/>
        <v>110000</v>
      </c>
      <c r="G141" s="101">
        <v>42730</v>
      </c>
      <c r="H141" t="s">
        <v>77</v>
      </c>
      <c r="I141" t="s">
        <v>1852</v>
      </c>
      <c r="J141" s="90">
        <v>10000</v>
      </c>
      <c r="K141" s="90">
        <f t="shared" si="5"/>
        <v>110000</v>
      </c>
    </row>
    <row r="142" spans="1:11" x14ac:dyDescent="0.15">
      <c r="A142" s="101">
        <v>42704</v>
      </c>
      <c r="B142" t="s">
        <v>712</v>
      </c>
      <c r="C142" t="s">
        <v>1793</v>
      </c>
      <c r="D142" s="90">
        <v>10000</v>
      </c>
      <c r="E142" s="90">
        <f t="shared" si="6"/>
        <v>120000</v>
      </c>
      <c r="G142" s="101">
        <v>42730</v>
      </c>
      <c r="H142" t="s">
        <v>77</v>
      </c>
      <c r="I142" t="s">
        <v>1854</v>
      </c>
      <c r="J142" s="90">
        <v>10000</v>
      </c>
      <c r="K142" s="90">
        <f t="shared" si="5"/>
        <v>120000</v>
      </c>
    </row>
    <row r="143" spans="1:11" x14ac:dyDescent="0.15">
      <c r="A143" s="101">
        <v>42705</v>
      </c>
      <c r="B143" t="s">
        <v>94</v>
      </c>
      <c r="C143" t="s">
        <v>1798</v>
      </c>
      <c r="D143" s="90">
        <v>10000</v>
      </c>
      <c r="E143" s="90">
        <f t="shared" si="6"/>
        <v>130000</v>
      </c>
      <c r="K143" s="90" t="str">
        <f t="shared" si="5"/>
        <v/>
      </c>
    </row>
    <row r="144" spans="1:11" x14ac:dyDescent="0.15">
      <c r="A144" s="101">
        <v>42709</v>
      </c>
      <c r="B144" t="s">
        <v>321</v>
      </c>
      <c r="C144" t="s">
        <v>1801</v>
      </c>
      <c r="D144" s="90">
        <v>10000</v>
      </c>
      <c r="E144" s="90">
        <f t="shared" si="6"/>
        <v>140000</v>
      </c>
      <c r="K144" s="90" t="str">
        <f t="shared" ref="K144:K174" si="7">IF(J144="","",J144+K143)</f>
        <v/>
      </c>
    </row>
    <row r="145" spans="1:11" x14ac:dyDescent="0.15">
      <c r="A145" s="101">
        <v>42730</v>
      </c>
      <c r="B145" t="s">
        <v>77</v>
      </c>
      <c r="C145" t="s">
        <v>1810</v>
      </c>
      <c r="D145" s="90">
        <v>10000</v>
      </c>
      <c r="E145" s="90">
        <f t="shared" si="6"/>
        <v>150000</v>
      </c>
      <c r="K145" s="90" t="str">
        <f t="shared" si="7"/>
        <v/>
      </c>
    </row>
    <row r="146" spans="1:11" x14ac:dyDescent="0.15">
      <c r="A146" s="101">
        <v>42730</v>
      </c>
      <c r="B146" t="s">
        <v>77</v>
      </c>
      <c r="C146" t="s">
        <v>1814</v>
      </c>
      <c r="D146" s="90">
        <v>10000</v>
      </c>
      <c r="E146" s="90">
        <f t="shared" si="6"/>
        <v>160000</v>
      </c>
      <c r="K146" s="90" t="str">
        <f t="shared" si="7"/>
        <v/>
      </c>
    </row>
    <row r="147" spans="1:11" x14ac:dyDescent="0.15">
      <c r="A147" s="101">
        <v>42730</v>
      </c>
      <c r="B147" t="s">
        <v>77</v>
      </c>
      <c r="C147" t="s">
        <v>1841</v>
      </c>
      <c r="D147" s="90">
        <v>10000</v>
      </c>
      <c r="E147" s="90">
        <f t="shared" si="6"/>
        <v>170000</v>
      </c>
      <c r="K147" s="90" t="str">
        <f t="shared" si="7"/>
        <v/>
      </c>
    </row>
    <row r="148" spans="1:11" x14ac:dyDescent="0.15">
      <c r="A148" s="101">
        <v>42730</v>
      </c>
      <c r="B148" t="s">
        <v>77</v>
      </c>
      <c r="C148" t="s">
        <v>1820</v>
      </c>
      <c r="D148" s="90">
        <v>10000</v>
      </c>
      <c r="E148" s="90">
        <f t="shared" si="6"/>
        <v>180000</v>
      </c>
      <c r="K148" s="90" t="str">
        <f t="shared" si="7"/>
        <v/>
      </c>
    </row>
    <row r="149" spans="1:11" x14ac:dyDescent="0.15">
      <c r="A149" s="101">
        <v>42730</v>
      </c>
      <c r="B149" t="s">
        <v>77</v>
      </c>
      <c r="C149" t="s">
        <v>1824</v>
      </c>
      <c r="D149" s="90">
        <v>10000</v>
      </c>
      <c r="E149" s="90">
        <f t="shared" si="6"/>
        <v>190000</v>
      </c>
      <c r="K149" s="90" t="str">
        <f t="shared" si="7"/>
        <v/>
      </c>
    </row>
    <row r="150" spans="1:11" x14ac:dyDescent="0.15">
      <c r="A150" s="101">
        <v>42730</v>
      </c>
      <c r="B150" t="s">
        <v>77</v>
      </c>
      <c r="C150" t="s">
        <v>1830</v>
      </c>
      <c r="D150" s="90">
        <v>10000</v>
      </c>
      <c r="E150" s="90">
        <f t="shared" si="6"/>
        <v>200000</v>
      </c>
      <c r="K150" s="90" t="str">
        <f t="shared" si="7"/>
        <v/>
      </c>
    </row>
    <row r="151" spans="1:11" x14ac:dyDescent="0.15">
      <c r="A151" s="101">
        <v>42730</v>
      </c>
      <c r="B151" t="s">
        <v>77</v>
      </c>
      <c r="C151" t="s">
        <v>1832</v>
      </c>
      <c r="D151" s="90">
        <v>10000</v>
      </c>
      <c r="E151" s="90">
        <f t="shared" si="6"/>
        <v>210000</v>
      </c>
      <c r="K151" s="90" t="str">
        <f t="shared" si="7"/>
        <v/>
      </c>
    </row>
    <row r="152" spans="1:11" x14ac:dyDescent="0.15">
      <c r="A152" s="101">
        <v>42730</v>
      </c>
      <c r="B152" t="s">
        <v>77</v>
      </c>
      <c r="C152" t="s">
        <v>1828</v>
      </c>
      <c r="D152" s="90">
        <v>10000</v>
      </c>
      <c r="E152" s="90">
        <f t="shared" si="6"/>
        <v>220000</v>
      </c>
      <c r="K152" s="90" t="str">
        <f t="shared" si="7"/>
        <v/>
      </c>
    </row>
    <row r="153" spans="1:11" x14ac:dyDescent="0.15">
      <c r="A153" s="101">
        <v>42730</v>
      </c>
      <c r="B153" t="s">
        <v>77</v>
      </c>
      <c r="C153" t="s">
        <v>1834</v>
      </c>
      <c r="D153" s="90">
        <v>10000</v>
      </c>
      <c r="E153" s="90">
        <f t="shared" si="6"/>
        <v>230000</v>
      </c>
      <c r="K153" s="90" t="str">
        <f t="shared" si="7"/>
        <v/>
      </c>
    </row>
    <row r="154" spans="1:11" x14ac:dyDescent="0.15">
      <c r="A154" s="101">
        <v>42730</v>
      </c>
      <c r="B154" t="s">
        <v>77</v>
      </c>
      <c r="C154" t="s">
        <v>1854</v>
      </c>
      <c r="D154" s="90">
        <v>10000</v>
      </c>
      <c r="E154" s="90">
        <f t="shared" si="6"/>
        <v>240000</v>
      </c>
      <c r="K154" s="90" t="str">
        <f t="shared" si="7"/>
        <v/>
      </c>
    </row>
    <row r="155" spans="1:11" x14ac:dyDescent="0.15">
      <c r="A155" s="101">
        <v>42730</v>
      </c>
      <c r="B155" t="s">
        <v>77</v>
      </c>
      <c r="C155" t="s">
        <v>1859</v>
      </c>
      <c r="D155" s="90">
        <v>10000</v>
      </c>
      <c r="E155" s="90">
        <f t="shared" si="6"/>
        <v>250000</v>
      </c>
      <c r="K155" s="90" t="str">
        <f t="shared" si="7"/>
        <v/>
      </c>
    </row>
    <row r="156" spans="1:11" x14ac:dyDescent="0.15">
      <c r="E156" s="90" t="str">
        <f t="shared" si="6"/>
        <v/>
      </c>
      <c r="K156" s="90" t="str">
        <f t="shared" si="7"/>
        <v/>
      </c>
    </row>
    <row r="157" spans="1:11" ht="14.25" thickBot="1" x14ac:dyDescent="0.2">
      <c r="A157" s="118"/>
      <c r="B157" s="117"/>
      <c r="C157" s="117"/>
      <c r="D157" s="114"/>
      <c r="E157" s="114" t="str">
        <f t="shared" si="6"/>
        <v/>
      </c>
      <c r="F157" s="117"/>
      <c r="G157" s="118"/>
      <c r="H157" s="117"/>
      <c r="I157" s="117"/>
      <c r="J157" s="114"/>
      <c r="K157" s="114" t="str">
        <f t="shared" si="7"/>
        <v/>
      </c>
    </row>
    <row r="158" spans="1:11" ht="14.25" thickTop="1" x14ac:dyDescent="0.15">
      <c r="A158" s="101" t="s">
        <v>1758</v>
      </c>
      <c r="E158" s="90" t="str">
        <f t="shared" si="6"/>
        <v/>
      </c>
      <c r="K158" s="90" t="str">
        <f t="shared" si="7"/>
        <v/>
      </c>
    </row>
    <row r="159" spans="1:11" x14ac:dyDescent="0.15">
      <c r="A159" s="101">
        <v>42776</v>
      </c>
      <c r="B159" t="s">
        <v>142</v>
      </c>
      <c r="C159" t="s">
        <v>2766</v>
      </c>
      <c r="D159" s="90">
        <v>10000</v>
      </c>
      <c r="E159" s="90">
        <f>IF(D159="","",D159)</f>
        <v>10000</v>
      </c>
      <c r="G159" s="101">
        <v>42825</v>
      </c>
      <c r="H159" t="s">
        <v>456</v>
      </c>
      <c r="I159" t="s">
        <v>1964</v>
      </c>
      <c r="J159" s="90">
        <v>10000</v>
      </c>
      <c r="K159" s="90">
        <f>IF(J159="","",J159)</f>
        <v>10000</v>
      </c>
    </row>
    <row r="160" spans="1:11" x14ac:dyDescent="0.15">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15">
      <c r="A161" s="101">
        <v>42828</v>
      </c>
      <c r="B161" t="s">
        <v>497</v>
      </c>
      <c r="C161" t="s">
        <v>1967</v>
      </c>
      <c r="D161" s="90">
        <v>10000</v>
      </c>
      <c r="E161" s="90">
        <f t="shared" si="8"/>
        <v>30000</v>
      </c>
      <c r="G161" s="101">
        <v>42853</v>
      </c>
      <c r="H161" t="s">
        <v>419</v>
      </c>
      <c r="I161" t="s">
        <v>1988</v>
      </c>
      <c r="J161" s="90">
        <v>10000</v>
      </c>
      <c r="K161" s="90">
        <f t="shared" si="9"/>
        <v>30000</v>
      </c>
    </row>
    <row r="162" spans="1:11" x14ac:dyDescent="0.15">
      <c r="A162" s="101">
        <v>42874</v>
      </c>
      <c r="B162" t="s">
        <v>407</v>
      </c>
      <c r="C162" t="s">
        <v>1723</v>
      </c>
      <c r="D162" s="90">
        <v>10000</v>
      </c>
      <c r="E162" s="90">
        <f t="shared" si="8"/>
        <v>40000</v>
      </c>
      <c r="K162" s="90" t="str">
        <f t="shared" si="9"/>
        <v/>
      </c>
    </row>
    <row r="163" spans="1:11" x14ac:dyDescent="0.15">
      <c r="A163" s="101">
        <v>42894</v>
      </c>
      <c r="B163" t="s">
        <v>409</v>
      </c>
      <c r="C163" t="s">
        <v>2015</v>
      </c>
      <c r="D163" s="90">
        <v>10000</v>
      </c>
      <c r="E163" s="90">
        <f t="shared" si="8"/>
        <v>50000</v>
      </c>
      <c r="K163" s="90" t="str">
        <f t="shared" si="9"/>
        <v/>
      </c>
    </row>
    <row r="164" spans="1:11" x14ac:dyDescent="0.15">
      <c r="A164" s="101">
        <v>42894</v>
      </c>
      <c r="B164" t="s">
        <v>409</v>
      </c>
      <c r="C164" t="s">
        <v>2016</v>
      </c>
      <c r="D164" s="90">
        <v>10000</v>
      </c>
      <c r="E164" s="90">
        <f t="shared" si="8"/>
        <v>60000</v>
      </c>
      <c r="K164" s="90" t="str">
        <f t="shared" si="9"/>
        <v/>
      </c>
    </row>
    <row r="165" spans="1:11" x14ac:dyDescent="0.15">
      <c r="A165" s="101">
        <v>42898</v>
      </c>
      <c r="B165" t="s">
        <v>321</v>
      </c>
      <c r="C165" t="s">
        <v>2017</v>
      </c>
      <c r="D165" s="90">
        <v>10000</v>
      </c>
      <c r="E165" s="90">
        <f t="shared" si="8"/>
        <v>70000</v>
      </c>
      <c r="K165" s="90" t="str">
        <f t="shared" si="9"/>
        <v/>
      </c>
    </row>
    <row r="166" spans="1:11" x14ac:dyDescent="0.15">
      <c r="A166" s="101">
        <v>42912</v>
      </c>
      <c r="B166" t="s">
        <v>419</v>
      </c>
      <c r="C166" t="s">
        <v>2007</v>
      </c>
      <c r="D166" s="90">
        <v>10000</v>
      </c>
      <c r="E166" s="90">
        <f t="shared" si="8"/>
        <v>80000</v>
      </c>
      <c r="K166" s="90" t="str">
        <f t="shared" si="9"/>
        <v/>
      </c>
    </row>
    <row r="167" spans="1:11" x14ac:dyDescent="0.15">
      <c r="A167" s="101">
        <v>43005</v>
      </c>
      <c r="B167" t="s">
        <v>142</v>
      </c>
      <c r="C167" t="s">
        <v>2268</v>
      </c>
      <c r="D167" s="90">
        <v>10000</v>
      </c>
      <c r="E167" s="90">
        <f t="shared" si="8"/>
        <v>90000</v>
      </c>
      <c r="K167" s="90" t="str">
        <f t="shared" si="9"/>
        <v/>
      </c>
    </row>
    <row r="168" spans="1:11" x14ac:dyDescent="0.15">
      <c r="A168" s="101">
        <v>43031</v>
      </c>
      <c r="B168" t="s">
        <v>142</v>
      </c>
      <c r="C168" t="s">
        <v>2271</v>
      </c>
      <c r="D168" s="90">
        <v>10000</v>
      </c>
      <c r="E168" s="90">
        <f t="shared" si="6"/>
        <v>100000</v>
      </c>
      <c r="K168" s="90" t="str">
        <f t="shared" si="9"/>
        <v/>
      </c>
    </row>
    <row r="169" spans="1:11" x14ac:dyDescent="0.15">
      <c r="A169" s="101">
        <v>43038</v>
      </c>
      <c r="B169" t="s">
        <v>409</v>
      </c>
      <c r="C169" t="s">
        <v>2274</v>
      </c>
      <c r="D169" s="90">
        <v>10000</v>
      </c>
      <c r="E169" s="90">
        <f t="shared" si="6"/>
        <v>110000</v>
      </c>
      <c r="K169" s="90" t="str">
        <f t="shared" si="9"/>
        <v/>
      </c>
    </row>
    <row r="170" spans="1:11" x14ac:dyDescent="0.15">
      <c r="A170" s="101">
        <v>43073</v>
      </c>
      <c r="B170" t="s">
        <v>321</v>
      </c>
      <c r="C170" t="s">
        <v>2281</v>
      </c>
      <c r="D170" s="90">
        <v>10000</v>
      </c>
      <c r="E170" s="90">
        <f t="shared" si="6"/>
        <v>120000</v>
      </c>
      <c r="K170" s="90" t="str">
        <f t="shared" si="9"/>
        <v/>
      </c>
    </row>
    <row r="171" spans="1:11" x14ac:dyDescent="0.15">
      <c r="A171" s="101">
        <v>43080</v>
      </c>
      <c r="B171" t="s">
        <v>416</v>
      </c>
      <c r="C171" t="s">
        <v>2277</v>
      </c>
      <c r="D171" s="90">
        <v>10000</v>
      </c>
      <c r="E171" s="90">
        <f t="shared" si="6"/>
        <v>130000</v>
      </c>
      <c r="K171" s="90" t="str">
        <f t="shared" si="9"/>
        <v/>
      </c>
    </row>
    <row r="172" spans="1:11" x14ac:dyDescent="0.15">
      <c r="A172" s="101">
        <v>43089</v>
      </c>
      <c r="B172" t="s">
        <v>145</v>
      </c>
      <c r="C172" t="s">
        <v>2287</v>
      </c>
      <c r="D172" s="90">
        <v>10000</v>
      </c>
      <c r="E172" s="90">
        <f t="shared" si="6"/>
        <v>140000</v>
      </c>
      <c r="K172" s="90" t="str">
        <f t="shared" si="7"/>
        <v/>
      </c>
    </row>
    <row r="173" spans="1:11" x14ac:dyDescent="0.15">
      <c r="A173" s="101">
        <v>43089</v>
      </c>
      <c r="B173" t="s">
        <v>142</v>
      </c>
      <c r="C173" t="s">
        <v>2291</v>
      </c>
      <c r="D173" s="90">
        <v>10000</v>
      </c>
      <c r="E173" s="90">
        <f t="shared" si="6"/>
        <v>150000</v>
      </c>
      <c r="K173" s="90" t="str">
        <f t="shared" si="7"/>
        <v/>
      </c>
    </row>
    <row r="174" spans="1:11" x14ac:dyDescent="0.15">
      <c r="E174" s="90" t="str">
        <f t="shared" si="6"/>
        <v/>
      </c>
      <c r="K174" s="90" t="str">
        <f t="shared" si="7"/>
        <v/>
      </c>
    </row>
    <row r="175" spans="1:11" ht="14.25" thickBot="1" x14ac:dyDescent="0.2">
      <c r="A175" s="118"/>
      <c r="B175" s="117"/>
      <c r="C175" s="117"/>
      <c r="D175" s="114"/>
      <c r="E175" s="114" t="str">
        <f>IF(D175="","",D175+E174)</f>
        <v/>
      </c>
      <c r="F175" s="117"/>
      <c r="G175" s="118"/>
      <c r="H175" s="117"/>
      <c r="I175" s="117"/>
      <c r="J175" s="114"/>
      <c r="K175" s="114" t="str">
        <f>IF(J175="","",J175+K174)</f>
        <v/>
      </c>
    </row>
    <row r="176" spans="1:11" ht="14.25" thickTop="1" x14ac:dyDescent="0.15">
      <c r="A176" s="101" t="s">
        <v>1759</v>
      </c>
      <c r="E176" s="90" t="str">
        <f>IF(D176="","",D176+E175)</f>
        <v/>
      </c>
      <c r="K176" s="90" t="str">
        <f>IF(J176="","",J176+K175)</f>
        <v/>
      </c>
    </row>
    <row r="177" spans="1:11" x14ac:dyDescent="0.15">
      <c r="A177" s="101">
        <v>43144</v>
      </c>
      <c r="B177" t="s">
        <v>497</v>
      </c>
      <c r="C177" t="s">
        <v>2396</v>
      </c>
      <c r="D177" s="90">
        <v>10000</v>
      </c>
      <c r="E177" s="90">
        <f>IF(D177="","",D177)</f>
        <v>10000</v>
      </c>
      <c r="G177" s="101">
        <v>43180</v>
      </c>
      <c r="H177" t="s">
        <v>77</v>
      </c>
      <c r="I177" t="s">
        <v>2481</v>
      </c>
      <c r="J177" s="90">
        <v>10000</v>
      </c>
      <c r="K177" s="90">
        <f>IF(J177="","",J177)</f>
        <v>10000</v>
      </c>
    </row>
    <row r="178" spans="1:11" x14ac:dyDescent="0.15">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15">
      <c r="A179" s="101">
        <v>43188</v>
      </c>
      <c r="B179" t="s">
        <v>94</v>
      </c>
      <c r="C179" t="s">
        <v>2476</v>
      </c>
      <c r="D179" s="90">
        <v>10000</v>
      </c>
      <c r="E179" s="90">
        <f t="shared" si="10"/>
        <v>30000</v>
      </c>
      <c r="G179" s="101">
        <v>43180</v>
      </c>
      <c r="H179" t="s">
        <v>77</v>
      </c>
      <c r="I179" t="s">
        <v>2484</v>
      </c>
      <c r="J179" s="90">
        <v>10000</v>
      </c>
      <c r="K179" s="90">
        <f t="shared" si="11"/>
        <v>30000</v>
      </c>
    </row>
    <row r="180" spans="1:11" x14ac:dyDescent="0.15">
      <c r="A180" s="101">
        <v>43252</v>
      </c>
      <c r="B180" t="s">
        <v>321</v>
      </c>
      <c r="C180" t="s">
        <v>2595</v>
      </c>
      <c r="D180" s="90">
        <v>10000</v>
      </c>
      <c r="E180" s="90">
        <f t="shared" si="10"/>
        <v>40000</v>
      </c>
      <c r="G180" s="101">
        <v>43180</v>
      </c>
      <c r="H180" t="s">
        <v>77</v>
      </c>
      <c r="I180" t="s">
        <v>2486</v>
      </c>
      <c r="J180" s="90">
        <v>10000</v>
      </c>
      <c r="K180" s="90">
        <f t="shared" si="11"/>
        <v>40000</v>
      </c>
    </row>
    <row r="181" spans="1:11" x14ac:dyDescent="0.15">
      <c r="A181" s="101">
        <v>43287</v>
      </c>
      <c r="B181" t="s">
        <v>456</v>
      </c>
      <c r="C181" t="s">
        <v>2600</v>
      </c>
      <c r="D181" s="90">
        <v>10000</v>
      </c>
      <c r="E181" s="90">
        <f t="shared" si="10"/>
        <v>50000</v>
      </c>
      <c r="G181" s="101">
        <v>43180</v>
      </c>
      <c r="H181" t="s">
        <v>77</v>
      </c>
      <c r="I181" t="s">
        <v>2488</v>
      </c>
      <c r="J181" s="90">
        <v>10000</v>
      </c>
      <c r="K181" s="90">
        <f t="shared" si="11"/>
        <v>50000</v>
      </c>
    </row>
    <row r="182" spans="1:11" x14ac:dyDescent="0.15">
      <c r="A182" s="101">
        <v>43291</v>
      </c>
      <c r="B182" t="s">
        <v>409</v>
      </c>
      <c r="C182" t="s">
        <v>2603</v>
      </c>
      <c r="D182" s="90">
        <v>10000</v>
      </c>
      <c r="E182" s="90">
        <f t="shared" si="10"/>
        <v>60000</v>
      </c>
      <c r="G182" s="101">
        <v>43180</v>
      </c>
      <c r="H182" t="s">
        <v>77</v>
      </c>
      <c r="I182" t="s">
        <v>2490</v>
      </c>
      <c r="J182" s="90">
        <v>10000</v>
      </c>
      <c r="K182" s="90">
        <f t="shared" si="11"/>
        <v>60000</v>
      </c>
    </row>
    <row r="183" spans="1:11" x14ac:dyDescent="0.15">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15">
      <c r="A184" s="101">
        <v>43440</v>
      </c>
      <c r="B184" t="s">
        <v>321</v>
      </c>
      <c r="C184" t="s">
        <v>2621</v>
      </c>
      <c r="D184" s="90">
        <v>10000</v>
      </c>
      <c r="E184" s="90">
        <f t="shared" si="10"/>
        <v>80000</v>
      </c>
      <c r="G184" s="101">
        <v>43180</v>
      </c>
      <c r="H184" t="s">
        <v>77</v>
      </c>
      <c r="I184" t="s">
        <v>2494</v>
      </c>
      <c r="J184" s="90">
        <v>10000</v>
      </c>
      <c r="K184" s="90">
        <f t="shared" si="11"/>
        <v>80000</v>
      </c>
    </row>
    <row r="185" spans="1:11" x14ac:dyDescent="0.15">
      <c r="A185" s="101">
        <v>43451</v>
      </c>
      <c r="B185" t="s">
        <v>77</v>
      </c>
      <c r="C185" t="s">
        <v>2688</v>
      </c>
      <c r="D185" s="90">
        <v>10000</v>
      </c>
      <c r="E185" s="90">
        <f t="shared" si="10"/>
        <v>90000</v>
      </c>
      <c r="G185" s="101">
        <v>43180</v>
      </c>
      <c r="H185" t="s">
        <v>77</v>
      </c>
      <c r="I185" t="s">
        <v>2495</v>
      </c>
      <c r="J185" s="90">
        <v>10000</v>
      </c>
      <c r="K185" s="90">
        <f t="shared" si="11"/>
        <v>90000</v>
      </c>
    </row>
    <row r="186" spans="1:11" x14ac:dyDescent="0.15">
      <c r="A186" s="101">
        <v>43453</v>
      </c>
      <c r="B186" t="s">
        <v>77</v>
      </c>
      <c r="C186" t="s">
        <v>2692</v>
      </c>
      <c r="D186" s="90">
        <v>10000</v>
      </c>
      <c r="E186" s="90">
        <f t="shared" si="6"/>
        <v>100000</v>
      </c>
      <c r="G186" s="101">
        <v>43180</v>
      </c>
      <c r="H186" t="s">
        <v>77</v>
      </c>
      <c r="I186" t="s">
        <v>2496</v>
      </c>
      <c r="J186" s="90">
        <v>10000</v>
      </c>
      <c r="K186" s="90">
        <f t="shared" si="11"/>
        <v>100000</v>
      </c>
    </row>
    <row r="187" spans="1:11" x14ac:dyDescent="0.15">
      <c r="A187" s="101">
        <v>43453</v>
      </c>
      <c r="B187" t="s">
        <v>77</v>
      </c>
      <c r="C187" t="s">
        <v>2693</v>
      </c>
      <c r="D187" s="90">
        <v>10000</v>
      </c>
      <c r="E187" s="90">
        <f t="shared" si="6"/>
        <v>110000</v>
      </c>
      <c r="G187" s="101">
        <v>43180</v>
      </c>
      <c r="H187" t="s">
        <v>77</v>
      </c>
      <c r="I187" t="s">
        <v>1850</v>
      </c>
      <c r="J187" s="90">
        <v>10000</v>
      </c>
      <c r="K187" s="90">
        <f t="shared" si="11"/>
        <v>110000</v>
      </c>
    </row>
    <row r="188" spans="1:11" x14ac:dyDescent="0.15">
      <c r="A188" s="101">
        <v>43453</v>
      </c>
      <c r="B188" t="s">
        <v>77</v>
      </c>
      <c r="C188" t="s">
        <v>2695</v>
      </c>
      <c r="D188" s="90">
        <v>10000</v>
      </c>
      <c r="E188" s="90">
        <f t="shared" si="6"/>
        <v>120000</v>
      </c>
      <c r="K188" s="90" t="str">
        <f t="shared" si="11"/>
        <v/>
      </c>
    </row>
    <row r="189" spans="1:11" x14ac:dyDescent="0.15">
      <c r="A189" s="101">
        <v>43453</v>
      </c>
      <c r="B189" t="s">
        <v>77</v>
      </c>
      <c r="C189" t="s">
        <v>2696</v>
      </c>
      <c r="D189" s="90">
        <v>10000</v>
      </c>
      <c r="E189" s="90">
        <f t="shared" si="6"/>
        <v>130000</v>
      </c>
      <c r="K189" s="90" t="str">
        <f t="shared" si="11"/>
        <v/>
      </c>
    </row>
    <row r="190" spans="1:11" x14ac:dyDescent="0.15">
      <c r="A190" s="101">
        <v>43453</v>
      </c>
      <c r="B190" t="s">
        <v>77</v>
      </c>
      <c r="C190" t="s">
        <v>2697</v>
      </c>
      <c r="D190" s="90">
        <v>10000</v>
      </c>
      <c r="E190" s="90">
        <f t="shared" si="6"/>
        <v>140000</v>
      </c>
      <c r="K190" s="90" t="str">
        <f t="shared" si="11"/>
        <v/>
      </c>
    </row>
    <row r="191" spans="1:11" x14ac:dyDescent="0.15">
      <c r="A191" s="101">
        <v>43453</v>
      </c>
      <c r="B191" t="s">
        <v>77</v>
      </c>
      <c r="C191" t="s">
        <v>2698</v>
      </c>
      <c r="D191" s="90">
        <v>10000</v>
      </c>
      <c r="E191" s="90">
        <f t="shared" si="6"/>
        <v>150000</v>
      </c>
    </row>
    <row r="192" spans="1:11" x14ac:dyDescent="0.15">
      <c r="A192" s="101">
        <v>43453</v>
      </c>
      <c r="B192" t="s">
        <v>77</v>
      </c>
      <c r="C192" t="s">
        <v>2699</v>
      </c>
      <c r="D192" s="90">
        <v>10000</v>
      </c>
      <c r="E192" s="90">
        <f t="shared" si="6"/>
        <v>160000</v>
      </c>
    </row>
    <row r="193" spans="1:11" x14ac:dyDescent="0.15">
      <c r="A193" s="101">
        <v>43453</v>
      </c>
      <c r="B193" t="s">
        <v>77</v>
      </c>
      <c r="C193" t="s">
        <v>2700</v>
      </c>
      <c r="D193" s="90">
        <v>10000</v>
      </c>
      <c r="E193" s="90">
        <f t="shared" si="6"/>
        <v>170000</v>
      </c>
    </row>
    <row r="194" spans="1:11" x14ac:dyDescent="0.15">
      <c r="A194" s="101">
        <v>43453</v>
      </c>
      <c r="B194" t="s">
        <v>2269</v>
      </c>
      <c r="C194" t="s">
        <v>2701</v>
      </c>
      <c r="D194" s="90">
        <v>10000</v>
      </c>
      <c r="E194" s="90">
        <f t="shared" si="6"/>
        <v>180000</v>
      </c>
    </row>
    <row r="195" spans="1:11" x14ac:dyDescent="0.15">
      <c r="A195" s="101">
        <v>43453</v>
      </c>
      <c r="B195" t="s">
        <v>77</v>
      </c>
      <c r="C195" t="s">
        <v>2703</v>
      </c>
      <c r="D195" s="90">
        <v>10000</v>
      </c>
      <c r="E195" s="90">
        <f t="shared" si="6"/>
        <v>190000</v>
      </c>
    </row>
    <row r="196" spans="1:11" x14ac:dyDescent="0.15">
      <c r="A196" s="101">
        <v>43453</v>
      </c>
      <c r="B196" t="s">
        <v>77</v>
      </c>
      <c r="C196" t="s">
        <v>2704</v>
      </c>
      <c r="D196" s="90">
        <v>10000</v>
      </c>
      <c r="E196" s="90">
        <f t="shared" si="6"/>
        <v>200000</v>
      </c>
    </row>
    <row r="197" spans="1:11" x14ac:dyDescent="0.15">
      <c r="A197" s="101">
        <v>43461</v>
      </c>
      <c r="B197" t="s">
        <v>409</v>
      </c>
      <c r="C197" t="s">
        <v>2706</v>
      </c>
      <c r="D197" s="90">
        <v>10000</v>
      </c>
      <c r="E197" s="90">
        <f t="shared" si="6"/>
        <v>210000</v>
      </c>
    </row>
    <row r="198" spans="1:11" x14ac:dyDescent="0.15">
      <c r="A198" s="101">
        <v>43461</v>
      </c>
      <c r="B198" t="s">
        <v>142</v>
      </c>
      <c r="C198" t="s">
        <v>2707</v>
      </c>
      <c r="D198" s="90">
        <v>10000</v>
      </c>
      <c r="E198" s="90">
        <f>IF(D198="","",D198+E197)</f>
        <v>220000</v>
      </c>
    </row>
    <row r="200" spans="1:11" ht="14.25" thickBot="1" x14ac:dyDescent="0.2">
      <c r="A200" s="118"/>
      <c r="B200" s="117"/>
      <c r="C200" s="117"/>
      <c r="D200" s="114"/>
      <c r="E200" s="114" t="str">
        <f>IF(D200="","",D200+E198)</f>
        <v/>
      </c>
      <c r="F200" s="117"/>
      <c r="G200" s="118"/>
      <c r="H200" s="117"/>
      <c r="I200" s="117"/>
      <c r="J200" s="114"/>
      <c r="K200" s="114"/>
    </row>
    <row r="201" spans="1:11" ht="14.25" thickTop="1" x14ac:dyDescent="0.15">
      <c r="A201" s="101">
        <v>43516</v>
      </c>
      <c r="B201" t="s">
        <v>142</v>
      </c>
      <c r="C201" t="s">
        <v>2967</v>
      </c>
      <c r="D201" s="90">
        <v>10000</v>
      </c>
      <c r="E201" s="90">
        <f>IF(D201="","",D201)</f>
        <v>10000</v>
      </c>
    </row>
    <row r="202" spans="1:11" x14ac:dyDescent="0.15">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15">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15">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15">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15">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15">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15">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15">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15">
      <c r="A210" s="101">
        <v>43801</v>
      </c>
      <c r="B210" t="s">
        <v>2980</v>
      </c>
      <c r="C210" t="s">
        <v>3003</v>
      </c>
      <c r="D210" s="90">
        <v>10000</v>
      </c>
      <c r="E210" s="90">
        <f t="shared" si="13"/>
        <v>100000</v>
      </c>
      <c r="K210" s="90" t="str">
        <f t="shared" si="12"/>
        <v/>
      </c>
    </row>
    <row r="211" spans="1:11" x14ac:dyDescent="0.15">
      <c r="A211" s="101">
        <v>43814</v>
      </c>
      <c r="B211" t="s">
        <v>2963</v>
      </c>
      <c r="C211" s="2" t="s">
        <v>3004</v>
      </c>
      <c r="D211" s="90">
        <v>10000</v>
      </c>
      <c r="E211" s="90">
        <f t="shared" si="13"/>
        <v>110000</v>
      </c>
      <c r="K211" s="90" t="str">
        <f t="shared" si="12"/>
        <v/>
      </c>
    </row>
    <row r="212" spans="1:11" x14ac:dyDescent="0.15">
      <c r="A212" s="101">
        <v>43819</v>
      </c>
      <c r="B212" t="s">
        <v>2984</v>
      </c>
      <c r="C212" t="s">
        <v>3009</v>
      </c>
      <c r="D212" s="90">
        <v>10000</v>
      </c>
      <c r="E212" s="90">
        <f t="shared" si="13"/>
        <v>120000</v>
      </c>
      <c r="K212" s="90" t="str">
        <f t="shared" si="12"/>
        <v/>
      </c>
    </row>
    <row r="213" spans="1:11" x14ac:dyDescent="0.15">
      <c r="A213" s="101">
        <v>43819</v>
      </c>
      <c r="B213" t="s">
        <v>2984</v>
      </c>
      <c r="C213" t="s">
        <v>3010</v>
      </c>
      <c r="D213" s="90">
        <v>10000</v>
      </c>
      <c r="E213" s="90">
        <f t="shared" ref="E213:E259" si="14">IF(D213="","",D213+E212)</f>
        <v>130000</v>
      </c>
      <c r="K213" s="90" t="str">
        <f t="shared" si="12"/>
        <v/>
      </c>
    </row>
    <row r="214" spans="1:11" x14ac:dyDescent="0.15">
      <c r="A214" s="101">
        <v>43819</v>
      </c>
      <c r="B214" t="s">
        <v>2984</v>
      </c>
      <c r="C214" t="s">
        <v>3011</v>
      </c>
      <c r="D214" s="90">
        <v>10000</v>
      </c>
      <c r="E214" s="90">
        <f t="shared" si="14"/>
        <v>140000</v>
      </c>
      <c r="K214" s="90" t="str">
        <f t="shared" si="12"/>
        <v/>
      </c>
    </row>
    <row r="215" spans="1:11" x14ac:dyDescent="0.15">
      <c r="A215" s="101">
        <v>43819</v>
      </c>
      <c r="B215" s="2" t="s">
        <v>2984</v>
      </c>
      <c r="C215" s="2" t="s">
        <v>3012</v>
      </c>
      <c r="D215" s="90">
        <v>10000</v>
      </c>
      <c r="E215" s="90">
        <f t="shared" si="14"/>
        <v>150000</v>
      </c>
      <c r="K215" s="90" t="str">
        <f t="shared" si="12"/>
        <v/>
      </c>
    </row>
    <row r="216" spans="1:11" x14ac:dyDescent="0.15">
      <c r="A216" s="101">
        <v>43819</v>
      </c>
      <c r="B216" s="2" t="s">
        <v>2984</v>
      </c>
      <c r="C216" s="2" t="s">
        <v>3013</v>
      </c>
      <c r="D216" s="90">
        <v>10000</v>
      </c>
      <c r="E216" s="90">
        <f t="shared" si="14"/>
        <v>160000</v>
      </c>
      <c r="K216" s="90" t="str">
        <f t="shared" ref="K216:K259" si="15">IF(J216="","",J216+K215)</f>
        <v/>
      </c>
    </row>
    <row r="217" spans="1:11" x14ac:dyDescent="0.15">
      <c r="A217" s="101">
        <v>43819</v>
      </c>
      <c r="B217" s="2" t="s">
        <v>2984</v>
      </c>
      <c r="C217" s="2" t="s">
        <v>3014</v>
      </c>
      <c r="D217" s="90">
        <v>10000</v>
      </c>
      <c r="E217" s="90">
        <f t="shared" si="14"/>
        <v>170000</v>
      </c>
      <c r="K217" s="90" t="str">
        <f t="shared" si="15"/>
        <v/>
      </c>
    </row>
    <row r="218" spans="1:11" x14ac:dyDescent="0.15">
      <c r="A218" s="101">
        <v>43819</v>
      </c>
      <c r="B218" s="2" t="s">
        <v>2984</v>
      </c>
      <c r="C218" s="2" t="s">
        <v>3015</v>
      </c>
      <c r="D218" s="90">
        <v>10000</v>
      </c>
      <c r="E218" s="90">
        <f t="shared" si="14"/>
        <v>180000</v>
      </c>
      <c r="K218" s="90" t="str">
        <f t="shared" si="15"/>
        <v/>
      </c>
    </row>
    <row r="219" spans="1:11" x14ac:dyDescent="0.15">
      <c r="A219" s="101">
        <v>43819</v>
      </c>
      <c r="B219" s="2" t="s">
        <v>2984</v>
      </c>
      <c r="C219" s="2" t="s">
        <v>3016</v>
      </c>
      <c r="D219" s="90">
        <v>10000</v>
      </c>
      <c r="E219" s="90">
        <f t="shared" si="14"/>
        <v>190000</v>
      </c>
      <c r="K219" s="90" t="str">
        <f t="shared" si="15"/>
        <v/>
      </c>
    </row>
    <row r="220" spans="1:11" x14ac:dyDescent="0.15">
      <c r="A220" s="101">
        <v>43819</v>
      </c>
      <c r="B220" s="2" t="s">
        <v>3017</v>
      </c>
      <c r="C220" s="2" t="s">
        <v>3018</v>
      </c>
      <c r="D220" s="90">
        <v>10000</v>
      </c>
      <c r="E220" s="90">
        <f t="shared" si="14"/>
        <v>200000</v>
      </c>
      <c r="K220" s="90" t="str">
        <f t="shared" si="15"/>
        <v/>
      </c>
    </row>
    <row r="221" spans="1:11" x14ac:dyDescent="0.15">
      <c r="A221" s="101">
        <v>43819</v>
      </c>
      <c r="B221" s="2" t="s">
        <v>2984</v>
      </c>
      <c r="C221" s="2" t="s">
        <v>3019</v>
      </c>
      <c r="D221" s="90">
        <v>10000</v>
      </c>
      <c r="E221" s="90">
        <f t="shared" si="14"/>
        <v>210000</v>
      </c>
      <c r="K221" s="90" t="str">
        <f t="shared" si="15"/>
        <v/>
      </c>
    </row>
    <row r="222" spans="1:11" x14ac:dyDescent="0.15">
      <c r="A222" s="101">
        <v>43819</v>
      </c>
      <c r="B222" s="2" t="s">
        <v>2984</v>
      </c>
      <c r="C222" s="2" t="s">
        <v>3020</v>
      </c>
      <c r="D222" s="90">
        <v>10000</v>
      </c>
      <c r="E222" s="90">
        <f t="shared" si="14"/>
        <v>220000</v>
      </c>
      <c r="K222" s="90" t="str">
        <f t="shared" si="15"/>
        <v/>
      </c>
    </row>
    <row r="223" spans="1:11" x14ac:dyDescent="0.15">
      <c r="B223" s="2"/>
      <c r="C223" s="2"/>
      <c r="E223" s="90" t="str">
        <f t="shared" si="14"/>
        <v/>
      </c>
      <c r="K223" s="90" t="str">
        <f t="shared" si="15"/>
        <v/>
      </c>
    </row>
    <row r="224" spans="1:11" x14ac:dyDescent="0.15">
      <c r="B224" s="2"/>
      <c r="C224" s="2"/>
      <c r="E224" s="90" t="str">
        <f t="shared" si="14"/>
        <v/>
      </c>
      <c r="K224" s="90" t="str">
        <f t="shared" si="15"/>
        <v/>
      </c>
    </row>
    <row r="225" spans="1:11" x14ac:dyDescent="0.15">
      <c r="B225" s="2"/>
      <c r="C225" s="2"/>
      <c r="E225" s="90" t="str">
        <f t="shared" si="14"/>
        <v/>
      </c>
      <c r="K225" s="90" t="str">
        <f t="shared" si="15"/>
        <v/>
      </c>
    </row>
    <row r="226" spans="1:11" x14ac:dyDescent="0.15">
      <c r="B226" s="2"/>
      <c r="C226" s="2"/>
      <c r="E226" s="90" t="str">
        <f t="shared" si="14"/>
        <v/>
      </c>
      <c r="K226" s="90" t="str">
        <f t="shared" si="15"/>
        <v/>
      </c>
    </row>
    <row r="227" spans="1:11" ht="14.25" thickBot="1" x14ac:dyDescent="0.2">
      <c r="A227" s="118"/>
      <c r="B227" s="117"/>
      <c r="C227" s="117"/>
      <c r="D227" s="114"/>
      <c r="E227" s="114" t="str">
        <f t="shared" si="14"/>
        <v/>
      </c>
      <c r="F227" s="117"/>
      <c r="G227" s="118"/>
      <c r="H227" s="117"/>
      <c r="I227" s="117"/>
      <c r="J227" s="114"/>
      <c r="K227" s="114" t="str">
        <f t="shared" si="15"/>
        <v/>
      </c>
    </row>
    <row r="228" spans="1:11" ht="14.25" thickTop="1" x14ac:dyDescent="0.15">
      <c r="A228" s="101">
        <v>43866</v>
      </c>
      <c r="B228" s="2" t="s">
        <v>142</v>
      </c>
      <c r="C228" s="2" t="s">
        <v>3042</v>
      </c>
      <c r="D228" s="90">
        <v>10000</v>
      </c>
      <c r="E228" s="90">
        <f>IF(D228="","",D228)</f>
        <v>10000</v>
      </c>
      <c r="K228" s="90" t="str">
        <f t="shared" si="15"/>
        <v/>
      </c>
    </row>
    <row r="229" spans="1:11" x14ac:dyDescent="0.15">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15">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15">
      <c r="A231" s="101">
        <v>44064</v>
      </c>
      <c r="B231" s="2" t="s">
        <v>3090</v>
      </c>
      <c r="C231" s="2" t="s">
        <v>3101</v>
      </c>
      <c r="D231" s="90">
        <v>10000</v>
      </c>
      <c r="E231" s="90">
        <f t="shared" si="14"/>
        <v>40000</v>
      </c>
      <c r="K231" s="90" t="str">
        <f t="shared" si="15"/>
        <v/>
      </c>
    </row>
    <row r="232" spans="1:11" x14ac:dyDescent="0.15">
      <c r="A232" s="101">
        <v>44141</v>
      </c>
      <c r="B232" s="2" t="s">
        <v>3091</v>
      </c>
      <c r="C232" s="2" t="s">
        <v>3102</v>
      </c>
      <c r="D232" s="90">
        <v>10000</v>
      </c>
      <c r="E232" s="90">
        <f t="shared" si="14"/>
        <v>50000</v>
      </c>
      <c r="K232" s="90" t="str">
        <f t="shared" si="15"/>
        <v/>
      </c>
    </row>
    <row r="233" spans="1:11" x14ac:dyDescent="0.15">
      <c r="B233" s="2"/>
      <c r="C233" s="2"/>
      <c r="E233" s="90" t="str">
        <f t="shared" si="14"/>
        <v/>
      </c>
      <c r="K233" s="90" t="str">
        <f t="shared" si="15"/>
        <v/>
      </c>
    </row>
    <row r="234" spans="1:11" ht="14.25" thickBot="1" x14ac:dyDescent="0.2">
      <c r="A234" s="118"/>
      <c r="B234" s="117"/>
      <c r="C234" s="117"/>
      <c r="D234" s="114"/>
      <c r="E234" s="114" t="str">
        <f t="shared" si="14"/>
        <v/>
      </c>
      <c r="F234" s="117"/>
      <c r="G234" s="118"/>
      <c r="H234" s="117"/>
      <c r="I234" s="117"/>
      <c r="J234" s="114"/>
      <c r="K234" s="114" t="str">
        <f t="shared" si="15"/>
        <v/>
      </c>
    </row>
    <row r="235" spans="1:11" ht="14.25" thickTop="1" x14ac:dyDescent="0.15">
      <c r="B235" s="2"/>
      <c r="C235" s="2"/>
      <c r="E235" s="90" t="str">
        <f t="shared" si="14"/>
        <v/>
      </c>
      <c r="K235" s="90" t="str">
        <f t="shared" si="15"/>
        <v/>
      </c>
    </row>
    <row r="236" spans="1:11" x14ac:dyDescent="0.15">
      <c r="B236" s="2"/>
      <c r="C236" s="2"/>
      <c r="E236" s="90" t="str">
        <f t="shared" si="14"/>
        <v/>
      </c>
      <c r="K236" s="90" t="str">
        <f t="shared" si="15"/>
        <v/>
      </c>
    </row>
    <row r="237" spans="1:11" x14ac:dyDescent="0.15">
      <c r="B237" s="2"/>
      <c r="C237" s="2"/>
      <c r="E237" s="90" t="str">
        <f t="shared" si="14"/>
        <v/>
      </c>
      <c r="K237" s="90" t="str">
        <f t="shared" si="15"/>
        <v/>
      </c>
    </row>
    <row r="238" spans="1:11" ht="14.25" thickBot="1" x14ac:dyDescent="0.2">
      <c r="A238" s="117"/>
      <c r="B238" s="117"/>
      <c r="C238" s="117"/>
      <c r="D238" s="114"/>
      <c r="E238" s="114" t="str">
        <f t="shared" ref="E238" si="16">IF(D238="","",D238+E237)</f>
        <v/>
      </c>
      <c r="F238" s="117"/>
      <c r="G238" s="118"/>
      <c r="H238" s="117"/>
      <c r="I238" s="117"/>
      <c r="J238" s="114"/>
      <c r="K238" s="114" t="str">
        <f t="shared" ref="K238" si="17">IF(J238="","",J238+K237)</f>
        <v/>
      </c>
    </row>
    <row r="239" spans="1:11" ht="14.25" thickTop="1" x14ac:dyDescent="0.15">
      <c r="B239" s="2"/>
      <c r="C239" s="2"/>
      <c r="E239" s="90" t="str">
        <f>IF(D239="","",D239+#REF!)</f>
        <v/>
      </c>
      <c r="K239" s="90" t="str">
        <f>IF(J239="","",J239+#REF!)</f>
        <v/>
      </c>
    </row>
    <row r="240" spans="1:11" x14ac:dyDescent="0.15">
      <c r="B240" s="2"/>
      <c r="C240" s="2"/>
      <c r="E240" s="90" t="str">
        <f t="shared" si="14"/>
        <v/>
      </c>
      <c r="K240" s="90" t="str">
        <f t="shared" si="15"/>
        <v/>
      </c>
    </row>
    <row r="241" spans="2:11" x14ac:dyDescent="0.15">
      <c r="B241" s="2"/>
      <c r="C241" s="2"/>
      <c r="E241" s="90" t="str">
        <f t="shared" si="14"/>
        <v/>
      </c>
      <c r="K241" s="90" t="str">
        <f t="shared" si="15"/>
        <v/>
      </c>
    </row>
    <row r="242" spans="2:11" x14ac:dyDescent="0.15">
      <c r="B242" s="2"/>
      <c r="C242" s="2"/>
      <c r="E242" s="90" t="str">
        <f t="shared" si="14"/>
        <v/>
      </c>
      <c r="K242" s="90" t="str">
        <f t="shared" si="15"/>
        <v/>
      </c>
    </row>
    <row r="243" spans="2:11" x14ac:dyDescent="0.15">
      <c r="B243" s="2"/>
      <c r="C243" s="2"/>
      <c r="E243" s="90" t="str">
        <f t="shared" si="14"/>
        <v/>
      </c>
      <c r="K243" s="90" t="str">
        <f t="shared" si="15"/>
        <v/>
      </c>
    </row>
    <row r="244" spans="2:11" x14ac:dyDescent="0.15">
      <c r="B244" s="2"/>
      <c r="C244" s="2"/>
      <c r="E244" s="90" t="str">
        <f t="shared" si="14"/>
        <v/>
      </c>
      <c r="K244" s="90" t="str">
        <f t="shared" si="15"/>
        <v/>
      </c>
    </row>
    <row r="245" spans="2:11" x14ac:dyDescent="0.15">
      <c r="B245" s="2"/>
      <c r="C245" s="2"/>
      <c r="E245" s="90" t="str">
        <f t="shared" si="14"/>
        <v/>
      </c>
      <c r="K245" s="90" t="str">
        <f t="shared" si="15"/>
        <v/>
      </c>
    </row>
    <row r="246" spans="2:11" x14ac:dyDescent="0.15">
      <c r="E246" s="90" t="str">
        <f t="shared" si="14"/>
        <v/>
      </c>
      <c r="K246" s="90" t="str">
        <f t="shared" si="15"/>
        <v/>
      </c>
    </row>
    <row r="247" spans="2:11" x14ac:dyDescent="0.15">
      <c r="E247" s="90" t="str">
        <f t="shared" si="14"/>
        <v/>
      </c>
      <c r="K247" s="90" t="str">
        <f t="shared" si="15"/>
        <v/>
      </c>
    </row>
    <row r="248" spans="2:11" x14ac:dyDescent="0.15">
      <c r="E248" s="90" t="str">
        <f t="shared" si="14"/>
        <v/>
      </c>
      <c r="K248" s="90" t="str">
        <f t="shared" si="15"/>
        <v/>
      </c>
    </row>
    <row r="249" spans="2:11" x14ac:dyDescent="0.15">
      <c r="E249" s="90" t="str">
        <f t="shared" si="14"/>
        <v/>
      </c>
      <c r="K249" s="90" t="str">
        <f t="shared" si="15"/>
        <v/>
      </c>
    </row>
    <row r="250" spans="2:11" x14ac:dyDescent="0.15">
      <c r="E250" s="90" t="str">
        <f t="shared" si="14"/>
        <v/>
      </c>
      <c r="K250" s="90" t="str">
        <f t="shared" si="15"/>
        <v/>
      </c>
    </row>
    <row r="251" spans="2:11" x14ac:dyDescent="0.15">
      <c r="E251" s="90" t="str">
        <f t="shared" si="14"/>
        <v/>
      </c>
      <c r="K251" s="90" t="str">
        <f t="shared" si="15"/>
        <v/>
      </c>
    </row>
    <row r="252" spans="2:11" x14ac:dyDescent="0.15">
      <c r="E252" s="90" t="str">
        <f t="shared" si="14"/>
        <v/>
      </c>
      <c r="K252" s="90" t="str">
        <f t="shared" si="15"/>
        <v/>
      </c>
    </row>
    <row r="253" spans="2:11" x14ac:dyDescent="0.15">
      <c r="E253" s="90" t="str">
        <f t="shared" si="14"/>
        <v/>
      </c>
      <c r="K253" s="90" t="str">
        <f t="shared" si="15"/>
        <v/>
      </c>
    </row>
    <row r="254" spans="2:11" x14ac:dyDescent="0.15">
      <c r="E254" s="90" t="str">
        <f t="shared" si="14"/>
        <v/>
      </c>
      <c r="K254" s="90" t="str">
        <f t="shared" si="15"/>
        <v/>
      </c>
    </row>
    <row r="255" spans="2:11" x14ac:dyDescent="0.15">
      <c r="E255" s="90" t="str">
        <f t="shared" si="14"/>
        <v/>
      </c>
      <c r="K255" s="90" t="str">
        <f t="shared" si="15"/>
        <v/>
      </c>
    </row>
    <row r="256" spans="2:11" x14ac:dyDescent="0.15">
      <c r="E256" s="90" t="str">
        <f t="shared" si="14"/>
        <v/>
      </c>
      <c r="K256" s="90" t="str">
        <f t="shared" si="15"/>
        <v/>
      </c>
    </row>
    <row r="257" spans="5:11" x14ac:dyDescent="0.15">
      <c r="E257" s="90" t="str">
        <f t="shared" si="14"/>
        <v/>
      </c>
      <c r="K257" s="90" t="str">
        <f t="shared" si="15"/>
        <v/>
      </c>
    </row>
    <row r="258" spans="5:11" x14ac:dyDescent="0.15">
      <c r="E258" s="90" t="str">
        <f t="shared" si="14"/>
        <v/>
      </c>
      <c r="K258" s="90" t="str">
        <f t="shared" si="15"/>
        <v/>
      </c>
    </row>
    <row r="259" spans="5:11" x14ac:dyDescent="0.15">
      <c r="E259" s="90" t="str">
        <f t="shared" si="14"/>
        <v/>
      </c>
      <c r="K259" s="90" t="str">
        <f t="shared" si="15"/>
        <v/>
      </c>
    </row>
    <row r="260" spans="5:11" x14ac:dyDescent="0.15">
      <c r="E260" s="90" t="str">
        <f t="shared" ref="E260:E323" si="18">IF(D260="","",D260+E259)</f>
        <v/>
      </c>
      <c r="K260" s="90" t="str">
        <f t="shared" ref="K260:K323" si="19">IF(J260="","",J260+K259)</f>
        <v/>
      </c>
    </row>
    <row r="261" spans="5:11" x14ac:dyDescent="0.15">
      <c r="E261" s="90" t="str">
        <f t="shared" si="18"/>
        <v/>
      </c>
      <c r="K261" s="90" t="str">
        <f t="shared" si="19"/>
        <v/>
      </c>
    </row>
    <row r="262" spans="5:11" x14ac:dyDescent="0.15">
      <c r="E262" s="90" t="str">
        <f t="shared" si="18"/>
        <v/>
      </c>
      <c r="K262" s="90" t="str">
        <f t="shared" si="19"/>
        <v/>
      </c>
    </row>
    <row r="263" spans="5:11" x14ac:dyDescent="0.15">
      <c r="E263" s="90" t="str">
        <f t="shared" si="18"/>
        <v/>
      </c>
      <c r="K263" s="90" t="str">
        <f t="shared" si="19"/>
        <v/>
      </c>
    </row>
    <row r="264" spans="5:11" x14ac:dyDescent="0.15">
      <c r="E264" s="90" t="str">
        <f t="shared" si="18"/>
        <v/>
      </c>
      <c r="K264" s="90" t="str">
        <f t="shared" si="19"/>
        <v/>
      </c>
    </row>
    <row r="265" spans="5:11" x14ac:dyDescent="0.15">
      <c r="E265" s="90" t="str">
        <f t="shared" si="18"/>
        <v/>
      </c>
      <c r="K265" s="90" t="str">
        <f t="shared" si="19"/>
        <v/>
      </c>
    </row>
    <row r="266" spans="5:11" x14ac:dyDescent="0.15">
      <c r="E266" s="90" t="str">
        <f t="shared" si="18"/>
        <v/>
      </c>
      <c r="K266" s="90" t="str">
        <f t="shared" si="19"/>
        <v/>
      </c>
    </row>
    <row r="267" spans="5:11" x14ac:dyDescent="0.15">
      <c r="E267" s="90" t="str">
        <f t="shared" si="18"/>
        <v/>
      </c>
      <c r="K267" s="90" t="str">
        <f t="shared" si="19"/>
        <v/>
      </c>
    </row>
    <row r="268" spans="5:11" x14ac:dyDescent="0.15">
      <c r="E268" s="90" t="str">
        <f t="shared" si="18"/>
        <v/>
      </c>
      <c r="K268" s="90" t="str">
        <f t="shared" si="19"/>
        <v/>
      </c>
    </row>
    <row r="269" spans="5:11" x14ac:dyDescent="0.15">
      <c r="E269" s="90" t="str">
        <f t="shared" si="18"/>
        <v/>
      </c>
      <c r="K269" s="90" t="str">
        <f t="shared" si="19"/>
        <v/>
      </c>
    </row>
    <row r="270" spans="5:11" x14ac:dyDescent="0.15">
      <c r="E270" s="90" t="str">
        <f t="shared" si="18"/>
        <v/>
      </c>
      <c r="K270" s="90" t="str">
        <f t="shared" si="19"/>
        <v/>
      </c>
    </row>
    <row r="271" spans="5:11" x14ac:dyDescent="0.15">
      <c r="E271" s="90" t="str">
        <f t="shared" si="18"/>
        <v/>
      </c>
      <c r="K271" s="90" t="str">
        <f t="shared" si="19"/>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si="18"/>
        <v/>
      </c>
      <c r="K278" s="90" t="str">
        <f t="shared" si="19"/>
        <v/>
      </c>
    </row>
    <row r="279" spans="5:11" x14ac:dyDescent="0.15">
      <c r="E279" s="90" t="str">
        <f t="shared" si="18"/>
        <v/>
      </c>
      <c r="K279" s="90" t="str">
        <f t="shared" si="19"/>
        <v/>
      </c>
    </row>
    <row r="280" spans="5:11" x14ac:dyDescent="0.15">
      <c r="E280" s="90" t="str">
        <f t="shared" si="18"/>
        <v/>
      </c>
      <c r="K280" s="90" t="str">
        <f t="shared" si="19"/>
        <v/>
      </c>
    </row>
    <row r="281" spans="5:11" x14ac:dyDescent="0.15">
      <c r="E281" s="90" t="str">
        <f t="shared" si="18"/>
        <v/>
      </c>
      <c r="K281" s="90" t="str">
        <f t="shared" si="19"/>
        <v/>
      </c>
    </row>
    <row r="282" spans="5:11" x14ac:dyDescent="0.15">
      <c r="E282" s="90" t="str">
        <f t="shared" si="18"/>
        <v/>
      </c>
      <c r="K282" s="90" t="str">
        <f t="shared" si="19"/>
        <v/>
      </c>
    </row>
    <row r="283" spans="5:11" x14ac:dyDescent="0.15">
      <c r="E283" s="90" t="str">
        <f t="shared" si="18"/>
        <v/>
      </c>
      <c r="K283" s="90" t="str">
        <f t="shared" si="19"/>
        <v/>
      </c>
    </row>
    <row r="284" spans="5:11" x14ac:dyDescent="0.15">
      <c r="E284" s="90" t="str">
        <f t="shared" si="18"/>
        <v/>
      </c>
      <c r="K284" s="90" t="str">
        <f t="shared" si="19"/>
        <v/>
      </c>
    </row>
    <row r="285" spans="5:11" x14ac:dyDescent="0.15">
      <c r="E285" s="90" t="str">
        <f t="shared" si="18"/>
        <v/>
      </c>
      <c r="K285" s="90" t="str">
        <f t="shared" si="19"/>
        <v/>
      </c>
    </row>
    <row r="286" spans="5:11" x14ac:dyDescent="0.15">
      <c r="E286" s="90" t="str">
        <f t="shared" si="18"/>
        <v/>
      </c>
      <c r="K286" s="90" t="str">
        <f t="shared" si="19"/>
        <v/>
      </c>
    </row>
    <row r="287" spans="5:11" x14ac:dyDescent="0.15">
      <c r="E287" s="90" t="str">
        <f t="shared" si="18"/>
        <v/>
      </c>
      <c r="K287" s="90" t="str">
        <f t="shared" si="19"/>
        <v/>
      </c>
    </row>
    <row r="288" spans="5:11" x14ac:dyDescent="0.15">
      <c r="E288" s="90" t="str">
        <f t="shared" si="18"/>
        <v/>
      </c>
      <c r="K288" s="90" t="str">
        <f t="shared" si="19"/>
        <v/>
      </c>
    </row>
    <row r="289" spans="5:11" x14ac:dyDescent="0.15">
      <c r="E289" s="90" t="str">
        <f t="shared" si="18"/>
        <v/>
      </c>
      <c r="K289" s="90" t="str">
        <f t="shared" si="19"/>
        <v/>
      </c>
    </row>
    <row r="290" spans="5:11" x14ac:dyDescent="0.15">
      <c r="E290" s="90" t="str">
        <f t="shared" si="18"/>
        <v/>
      </c>
      <c r="K290" s="90" t="str">
        <f t="shared" si="19"/>
        <v/>
      </c>
    </row>
    <row r="291" spans="5:11" x14ac:dyDescent="0.15">
      <c r="E291" s="90" t="str">
        <f t="shared" si="18"/>
        <v/>
      </c>
      <c r="K291" s="90" t="str">
        <f t="shared" si="19"/>
        <v/>
      </c>
    </row>
    <row r="292" spans="5:11" x14ac:dyDescent="0.15">
      <c r="E292" s="90" t="str">
        <f t="shared" si="18"/>
        <v/>
      </c>
      <c r="K292" s="90" t="str">
        <f t="shared" si="19"/>
        <v/>
      </c>
    </row>
    <row r="293" spans="5:11" x14ac:dyDescent="0.15">
      <c r="E293" s="90" t="str">
        <f t="shared" si="18"/>
        <v/>
      </c>
      <c r="K293" s="90" t="str">
        <f t="shared" si="19"/>
        <v/>
      </c>
    </row>
    <row r="294" spans="5:11" x14ac:dyDescent="0.15">
      <c r="E294" s="90" t="str">
        <f t="shared" si="18"/>
        <v/>
      </c>
      <c r="K294" s="90" t="str">
        <f t="shared" si="19"/>
        <v/>
      </c>
    </row>
    <row r="295" spans="5:11" x14ac:dyDescent="0.15">
      <c r="E295" s="90" t="str">
        <f t="shared" si="18"/>
        <v/>
      </c>
      <c r="K295" s="90" t="str">
        <f t="shared" si="19"/>
        <v/>
      </c>
    </row>
    <row r="296" spans="5:11" x14ac:dyDescent="0.15">
      <c r="E296" s="90" t="str">
        <f t="shared" si="18"/>
        <v/>
      </c>
      <c r="K296" s="90" t="str">
        <f t="shared" si="19"/>
        <v/>
      </c>
    </row>
    <row r="297" spans="5:11" x14ac:dyDescent="0.15">
      <c r="E297" s="90" t="str">
        <f t="shared" si="18"/>
        <v/>
      </c>
      <c r="K297" s="90" t="str">
        <f t="shared" si="19"/>
        <v/>
      </c>
    </row>
    <row r="298" spans="5:11" x14ac:dyDescent="0.15">
      <c r="E298" s="90" t="str">
        <f t="shared" si="18"/>
        <v/>
      </c>
      <c r="K298" s="90" t="str">
        <f t="shared" si="19"/>
        <v/>
      </c>
    </row>
    <row r="299" spans="5:11" x14ac:dyDescent="0.15">
      <c r="E299" s="90" t="str">
        <f t="shared" si="18"/>
        <v/>
      </c>
      <c r="K299" s="90" t="str">
        <f t="shared" si="19"/>
        <v/>
      </c>
    </row>
    <row r="300" spans="5:11" x14ac:dyDescent="0.15">
      <c r="E300" s="90" t="str">
        <f t="shared" si="18"/>
        <v/>
      </c>
      <c r="K300" s="90" t="str">
        <f t="shared" si="19"/>
        <v/>
      </c>
    </row>
    <row r="301" spans="5:11" x14ac:dyDescent="0.15">
      <c r="E301" s="90" t="str">
        <f t="shared" si="18"/>
        <v/>
      </c>
      <c r="K301" s="90" t="str">
        <f t="shared" si="19"/>
        <v/>
      </c>
    </row>
    <row r="302" spans="5:11" x14ac:dyDescent="0.15">
      <c r="E302" s="90" t="str">
        <f t="shared" si="18"/>
        <v/>
      </c>
      <c r="K302" s="90" t="str">
        <f t="shared" si="19"/>
        <v/>
      </c>
    </row>
    <row r="303" spans="5:11" x14ac:dyDescent="0.15">
      <c r="E303" s="90" t="str">
        <f t="shared" si="18"/>
        <v/>
      </c>
      <c r="K303" s="90" t="str">
        <f t="shared" si="19"/>
        <v/>
      </c>
    </row>
    <row r="304" spans="5:11" x14ac:dyDescent="0.15">
      <c r="E304" s="90" t="str">
        <f t="shared" si="18"/>
        <v/>
      </c>
      <c r="K304" s="90" t="str">
        <f t="shared" si="19"/>
        <v/>
      </c>
    </row>
    <row r="305" spans="5:11" x14ac:dyDescent="0.15">
      <c r="E305" s="90" t="str">
        <f t="shared" si="18"/>
        <v/>
      </c>
      <c r="K305" s="90" t="str">
        <f t="shared" si="19"/>
        <v/>
      </c>
    </row>
    <row r="306" spans="5:11" x14ac:dyDescent="0.15">
      <c r="E306" s="90" t="str">
        <f t="shared" si="18"/>
        <v/>
      </c>
      <c r="K306" s="90" t="str">
        <f t="shared" si="19"/>
        <v/>
      </c>
    </row>
    <row r="307" spans="5:11" x14ac:dyDescent="0.15">
      <c r="E307" s="90" t="str">
        <f t="shared" si="18"/>
        <v/>
      </c>
      <c r="K307" s="90" t="str">
        <f t="shared" si="19"/>
        <v/>
      </c>
    </row>
    <row r="308" spans="5:11" x14ac:dyDescent="0.15">
      <c r="E308" s="90" t="str">
        <f t="shared" si="18"/>
        <v/>
      </c>
      <c r="K308" s="90" t="str">
        <f t="shared" si="19"/>
        <v/>
      </c>
    </row>
    <row r="309" spans="5:11" x14ac:dyDescent="0.15">
      <c r="E309" s="90" t="str">
        <f t="shared" si="18"/>
        <v/>
      </c>
      <c r="K309" s="90" t="str">
        <f t="shared" si="19"/>
        <v/>
      </c>
    </row>
    <row r="310" spans="5:11" x14ac:dyDescent="0.15">
      <c r="E310" s="90" t="str">
        <f t="shared" si="18"/>
        <v/>
      </c>
      <c r="K310" s="90" t="str">
        <f t="shared" si="19"/>
        <v/>
      </c>
    </row>
    <row r="311" spans="5:11" x14ac:dyDescent="0.15">
      <c r="E311" s="90" t="str">
        <f t="shared" si="18"/>
        <v/>
      </c>
      <c r="K311" s="90" t="str">
        <f t="shared" si="19"/>
        <v/>
      </c>
    </row>
    <row r="312" spans="5:11" x14ac:dyDescent="0.15">
      <c r="E312" s="90" t="str">
        <f t="shared" si="18"/>
        <v/>
      </c>
      <c r="K312" s="90" t="str">
        <f t="shared" si="19"/>
        <v/>
      </c>
    </row>
    <row r="313" spans="5:11" x14ac:dyDescent="0.15">
      <c r="E313" s="90" t="str">
        <f t="shared" si="18"/>
        <v/>
      </c>
      <c r="K313" s="90" t="str">
        <f t="shared" si="19"/>
        <v/>
      </c>
    </row>
    <row r="314" spans="5:11" x14ac:dyDescent="0.15">
      <c r="E314" s="90" t="str">
        <f t="shared" si="18"/>
        <v/>
      </c>
      <c r="K314" s="90" t="str">
        <f t="shared" si="19"/>
        <v/>
      </c>
    </row>
    <row r="315" spans="5:11" x14ac:dyDescent="0.15">
      <c r="E315" s="90" t="str">
        <f t="shared" si="18"/>
        <v/>
      </c>
      <c r="K315" s="90" t="str">
        <f t="shared" si="19"/>
        <v/>
      </c>
    </row>
    <row r="316" spans="5:11" x14ac:dyDescent="0.15">
      <c r="E316" s="90" t="str">
        <f t="shared" si="18"/>
        <v/>
      </c>
      <c r="K316" s="90" t="str">
        <f t="shared" si="19"/>
        <v/>
      </c>
    </row>
    <row r="317" spans="5:11" x14ac:dyDescent="0.15">
      <c r="E317" s="90" t="str">
        <f t="shared" si="18"/>
        <v/>
      </c>
      <c r="K317" s="90" t="str">
        <f t="shared" si="19"/>
        <v/>
      </c>
    </row>
    <row r="318" spans="5:11" x14ac:dyDescent="0.15">
      <c r="E318" s="90" t="str">
        <f t="shared" si="18"/>
        <v/>
      </c>
      <c r="K318" s="90" t="str">
        <f t="shared" si="19"/>
        <v/>
      </c>
    </row>
    <row r="319" spans="5:11" x14ac:dyDescent="0.15">
      <c r="E319" s="90" t="str">
        <f t="shared" si="18"/>
        <v/>
      </c>
      <c r="K319" s="90" t="str">
        <f t="shared" si="19"/>
        <v/>
      </c>
    </row>
    <row r="320" spans="5:11" x14ac:dyDescent="0.15">
      <c r="E320" s="90" t="str">
        <f t="shared" si="18"/>
        <v/>
      </c>
      <c r="K320" s="90" t="str">
        <f t="shared" si="19"/>
        <v/>
      </c>
    </row>
    <row r="321" spans="5:11" x14ac:dyDescent="0.15">
      <c r="E321" s="90" t="str">
        <f t="shared" si="18"/>
        <v/>
      </c>
      <c r="K321" s="90" t="str">
        <f t="shared" si="19"/>
        <v/>
      </c>
    </row>
    <row r="322" spans="5:11" x14ac:dyDescent="0.15">
      <c r="E322" s="90" t="str">
        <f t="shared" si="18"/>
        <v/>
      </c>
      <c r="K322" s="90" t="str">
        <f t="shared" si="19"/>
        <v/>
      </c>
    </row>
    <row r="323" spans="5:11" x14ac:dyDescent="0.15">
      <c r="E323" s="90" t="str">
        <f t="shared" si="18"/>
        <v/>
      </c>
      <c r="K323" s="90" t="str">
        <f t="shared" si="19"/>
        <v/>
      </c>
    </row>
    <row r="324" spans="5:11" x14ac:dyDescent="0.15">
      <c r="E324" s="90" t="str">
        <f t="shared" ref="E324:E383" si="20">IF(D324="","",D324+E323)</f>
        <v/>
      </c>
      <c r="K324" s="90" t="str">
        <f t="shared" ref="K324:K387" si="21">IF(J324="","",J324+K323)</f>
        <v/>
      </c>
    </row>
    <row r="325" spans="5:11" x14ac:dyDescent="0.15">
      <c r="E325" s="90" t="str">
        <f t="shared" si="20"/>
        <v/>
      </c>
      <c r="K325" s="90" t="str">
        <f t="shared" si="21"/>
        <v/>
      </c>
    </row>
    <row r="326" spans="5:11" x14ac:dyDescent="0.15">
      <c r="E326" s="90" t="str">
        <f t="shared" si="20"/>
        <v/>
      </c>
      <c r="K326" s="90" t="str">
        <f t="shared" si="21"/>
        <v/>
      </c>
    </row>
    <row r="327" spans="5:11" x14ac:dyDescent="0.15">
      <c r="E327" s="90" t="str">
        <f t="shared" si="20"/>
        <v/>
      </c>
      <c r="K327" s="90" t="str">
        <f t="shared" si="21"/>
        <v/>
      </c>
    </row>
    <row r="328" spans="5:11" x14ac:dyDescent="0.15">
      <c r="E328" s="90" t="str">
        <f t="shared" si="20"/>
        <v/>
      </c>
      <c r="K328" s="90" t="str">
        <f t="shared" si="21"/>
        <v/>
      </c>
    </row>
    <row r="329" spans="5:11" x14ac:dyDescent="0.15">
      <c r="E329" s="90" t="str">
        <f t="shared" si="20"/>
        <v/>
      </c>
      <c r="K329" s="90" t="str">
        <f t="shared" si="21"/>
        <v/>
      </c>
    </row>
    <row r="330" spans="5:11" x14ac:dyDescent="0.15">
      <c r="E330" s="90" t="str">
        <f t="shared" si="20"/>
        <v/>
      </c>
      <c r="K330" s="90" t="str">
        <f t="shared" si="21"/>
        <v/>
      </c>
    </row>
    <row r="331" spans="5:11" x14ac:dyDescent="0.15">
      <c r="E331" s="90" t="str">
        <f t="shared" si="20"/>
        <v/>
      </c>
      <c r="K331" s="90" t="str">
        <f t="shared" si="21"/>
        <v/>
      </c>
    </row>
    <row r="332" spans="5:11" x14ac:dyDescent="0.15">
      <c r="E332" s="90" t="str">
        <f t="shared" si="20"/>
        <v/>
      </c>
      <c r="K332" s="90" t="str">
        <f t="shared" si="21"/>
        <v/>
      </c>
    </row>
    <row r="333" spans="5:11" x14ac:dyDescent="0.15">
      <c r="E333" s="90" t="str">
        <f t="shared" si="20"/>
        <v/>
      </c>
      <c r="K333" s="90" t="str">
        <f t="shared" si="21"/>
        <v/>
      </c>
    </row>
    <row r="334" spans="5:11" x14ac:dyDescent="0.15">
      <c r="E334" s="90" t="str">
        <f t="shared" si="20"/>
        <v/>
      </c>
      <c r="K334" s="90" t="str">
        <f t="shared" si="21"/>
        <v/>
      </c>
    </row>
    <row r="335" spans="5:11" x14ac:dyDescent="0.15">
      <c r="E335" s="90" t="str">
        <f t="shared" si="20"/>
        <v/>
      </c>
      <c r="K335" s="90" t="str">
        <f t="shared" si="21"/>
        <v/>
      </c>
    </row>
    <row r="336" spans="5:11" x14ac:dyDescent="0.15">
      <c r="E336" s="90" t="str">
        <f t="shared" si="20"/>
        <v/>
      </c>
      <c r="K336" s="90" t="str">
        <f t="shared" si="21"/>
        <v/>
      </c>
    </row>
    <row r="337" spans="5:11" x14ac:dyDescent="0.15">
      <c r="E337" s="90" t="str">
        <f t="shared" si="20"/>
        <v/>
      </c>
      <c r="K337" s="90" t="str">
        <f t="shared" si="21"/>
        <v/>
      </c>
    </row>
    <row r="338" spans="5:11" x14ac:dyDescent="0.15">
      <c r="E338" s="90" t="str">
        <f t="shared" si="20"/>
        <v/>
      </c>
      <c r="K338" s="90" t="str">
        <f t="shared" si="21"/>
        <v/>
      </c>
    </row>
    <row r="339" spans="5:11" x14ac:dyDescent="0.15">
      <c r="E339" s="90" t="str">
        <f t="shared" si="20"/>
        <v/>
      </c>
      <c r="K339" s="90" t="str">
        <f t="shared" si="21"/>
        <v/>
      </c>
    </row>
    <row r="340" spans="5:11" x14ac:dyDescent="0.15">
      <c r="E340" s="90" t="str">
        <f t="shared" si="20"/>
        <v/>
      </c>
      <c r="K340" s="90" t="str">
        <f t="shared" si="21"/>
        <v/>
      </c>
    </row>
    <row r="341" spans="5:11" x14ac:dyDescent="0.15">
      <c r="E341" s="90" t="str">
        <f t="shared" si="20"/>
        <v/>
      </c>
      <c r="K341" s="90" t="str">
        <f t="shared" si="21"/>
        <v/>
      </c>
    </row>
    <row r="342" spans="5:11" x14ac:dyDescent="0.15">
      <c r="E342" s="90" t="str">
        <f t="shared" si="20"/>
        <v/>
      </c>
      <c r="K342" s="90" t="str">
        <f t="shared" si="21"/>
        <v/>
      </c>
    </row>
    <row r="343" spans="5:11" x14ac:dyDescent="0.15">
      <c r="E343" s="90" t="str">
        <f t="shared" si="20"/>
        <v/>
      </c>
      <c r="K343" s="90" t="str">
        <f t="shared" si="21"/>
        <v/>
      </c>
    </row>
    <row r="344" spans="5:11" x14ac:dyDescent="0.15">
      <c r="E344" s="90" t="str">
        <f t="shared" si="20"/>
        <v/>
      </c>
      <c r="K344" s="90" t="str">
        <f t="shared" si="21"/>
        <v/>
      </c>
    </row>
    <row r="345" spans="5:11" x14ac:dyDescent="0.15">
      <c r="E345" s="90" t="str">
        <f t="shared" si="20"/>
        <v/>
      </c>
      <c r="K345" s="90" t="str">
        <f t="shared" si="21"/>
        <v/>
      </c>
    </row>
    <row r="346" spans="5:11" x14ac:dyDescent="0.15">
      <c r="E346" s="90" t="str">
        <f t="shared" si="20"/>
        <v/>
      </c>
      <c r="K346" s="90" t="str">
        <f t="shared" si="21"/>
        <v/>
      </c>
    </row>
    <row r="347" spans="5:11" x14ac:dyDescent="0.15">
      <c r="E347" s="90" t="str">
        <f t="shared" si="20"/>
        <v/>
      </c>
      <c r="K347" s="90" t="str">
        <f t="shared" si="21"/>
        <v/>
      </c>
    </row>
    <row r="348" spans="5:11" x14ac:dyDescent="0.15">
      <c r="E348" s="90" t="str">
        <f t="shared" si="20"/>
        <v/>
      </c>
      <c r="K348" s="90" t="str">
        <f t="shared" si="21"/>
        <v/>
      </c>
    </row>
    <row r="349" spans="5:11" x14ac:dyDescent="0.15">
      <c r="E349" s="90" t="str">
        <f t="shared" si="20"/>
        <v/>
      </c>
      <c r="K349" s="90" t="str">
        <f t="shared" si="21"/>
        <v/>
      </c>
    </row>
    <row r="350" spans="5:11" x14ac:dyDescent="0.15">
      <c r="E350" s="90" t="str">
        <f t="shared" si="20"/>
        <v/>
      </c>
      <c r="K350" s="90" t="str">
        <f t="shared" si="21"/>
        <v/>
      </c>
    </row>
    <row r="351" spans="5:11" x14ac:dyDescent="0.15">
      <c r="E351" s="90" t="str">
        <f t="shared" si="20"/>
        <v/>
      </c>
      <c r="K351" s="90" t="str">
        <f t="shared" si="21"/>
        <v/>
      </c>
    </row>
    <row r="352" spans="5:11" x14ac:dyDescent="0.15">
      <c r="E352" s="90" t="str">
        <f t="shared" si="20"/>
        <v/>
      </c>
      <c r="K352" s="90" t="str">
        <f t="shared" si="21"/>
        <v/>
      </c>
    </row>
    <row r="353" spans="5:11" x14ac:dyDescent="0.15">
      <c r="E353" s="90" t="str">
        <f t="shared" si="20"/>
        <v/>
      </c>
      <c r="K353" s="90" t="str">
        <f t="shared" si="21"/>
        <v/>
      </c>
    </row>
    <row r="354" spans="5:11" x14ac:dyDescent="0.15">
      <c r="E354" s="90" t="str">
        <f t="shared" si="20"/>
        <v/>
      </c>
      <c r="K354" s="90" t="str">
        <f t="shared" si="21"/>
        <v/>
      </c>
    </row>
    <row r="355" spans="5:11" x14ac:dyDescent="0.15">
      <c r="E355" s="90" t="str">
        <f t="shared" si="20"/>
        <v/>
      </c>
      <c r="K355" s="90" t="str">
        <f t="shared" si="21"/>
        <v/>
      </c>
    </row>
    <row r="356" spans="5:11" x14ac:dyDescent="0.15">
      <c r="E356" s="90" t="str">
        <f t="shared" si="20"/>
        <v/>
      </c>
      <c r="K356" s="90" t="str">
        <f t="shared" si="21"/>
        <v/>
      </c>
    </row>
    <row r="357" spans="5:11" x14ac:dyDescent="0.15">
      <c r="E357" s="90" t="str">
        <f t="shared" si="20"/>
        <v/>
      </c>
      <c r="K357" s="90" t="str">
        <f t="shared" si="21"/>
        <v/>
      </c>
    </row>
    <row r="358" spans="5:11" x14ac:dyDescent="0.15">
      <c r="E358" s="90" t="str">
        <f t="shared" si="20"/>
        <v/>
      </c>
      <c r="K358" s="90" t="str">
        <f t="shared" si="21"/>
        <v/>
      </c>
    </row>
    <row r="359" spans="5:11" x14ac:dyDescent="0.15">
      <c r="E359" s="90" t="str">
        <f t="shared" si="20"/>
        <v/>
      </c>
      <c r="K359" s="90" t="str">
        <f t="shared" si="21"/>
        <v/>
      </c>
    </row>
    <row r="360" spans="5:11" x14ac:dyDescent="0.15">
      <c r="E360" s="90" t="str">
        <f t="shared" si="20"/>
        <v/>
      </c>
      <c r="K360" s="90" t="str">
        <f t="shared" si="21"/>
        <v/>
      </c>
    </row>
    <row r="361" spans="5:11" x14ac:dyDescent="0.15">
      <c r="E361" s="90" t="str">
        <f t="shared" si="20"/>
        <v/>
      </c>
      <c r="K361" s="90" t="str">
        <f t="shared" si="21"/>
        <v/>
      </c>
    </row>
    <row r="362" spans="5:11" x14ac:dyDescent="0.15">
      <c r="E362" s="90" t="str">
        <f t="shared" si="20"/>
        <v/>
      </c>
      <c r="K362" s="90" t="str">
        <f t="shared" si="21"/>
        <v/>
      </c>
    </row>
    <row r="363" spans="5:11" x14ac:dyDescent="0.15">
      <c r="E363" s="90" t="str">
        <f t="shared" si="20"/>
        <v/>
      </c>
      <c r="K363" s="90" t="str">
        <f t="shared" si="21"/>
        <v/>
      </c>
    </row>
    <row r="364" spans="5:11" x14ac:dyDescent="0.15">
      <c r="E364" s="90" t="str">
        <f t="shared" si="20"/>
        <v/>
      </c>
      <c r="K364" s="90" t="str">
        <f t="shared" si="21"/>
        <v/>
      </c>
    </row>
    <row r="365" spans="5:11" x14ac:dyDescent="0.15">
      <c r="E365" s="90" t="str">
        <f t="shared" si="20"/>
        <v/>
      </c>
      <c r="K365" s="90" t="str">
        <f t="shared" si="21"/>
        <v/>
      </c>
    </row>
    <row r="366" spans="5:11" x14ac:dyDescent="0.15">
      <c r="E366" s="90" t="str">
        <f t="shared" si="20"/>
        <v/>
      </c>
      <c r="K366" s="90" t="str">
        <f t="shared" si="21"/>
        <v/>
      </c>
    </row>
    <row r="367" spans="5:11" x14ac:dyDescent="0.15">
      <c r="E367" s="90" t="str">
        <f t="shared" si="20"/>
        <v/>
      </c>
      <c r="K367" s="90" t="str">
        <f t="shared" si="21"/>
        <v/>
      </c>
    </row>
    <row r="368" spans="5:11" x14ac:dyDescent="0.15">
      <c r="E368" s="90" t="str">
        <f t="shared" si="20"/>
        <v/>
      </c>
      <c r="K368" s="90" t="str">
        <f t="shared" si="21"/>
        <v/>
      </c>
    </row>
    <row r="369" spans="5:11" x14ac:dyDescent="0.15">
      <c r="E369" s="90" t="str">
        <f t="shared" si="20"/>
        <v/>
      </c>
      <c r="K369" s="90" t="str">
        <f t="shared" si="21"/>
        <v/>
      </c>
    </row>
    <row r="370" spans="5:11" x14ac:dyDescent="0.15">
      <c r="E370" s="90" t="str">
        <f t="shared" si="20"/>
        <v/>
      </c>
      <c r="K370" s="90" t="str">
        <f t="shared" si="21"/>
        <v/>
      </c>
    </row>
    <row r="371" spans="5:11" x14ac:dyDescent="0.15">
      <c r="E371" s="90" t="str">
        <f t="shared" si="20"/>
        <v/>
      </c>
      <c r="K371" s="90" t="str">
        <f t="shared" si="21"/>
        <v/>
      </c>
    </row>
    <row r="372" spans="5:11" x14ac:dyDescent="0.15">
      <c r="E372" s="90" t="str">
        <f t="shared" si="20"/>
        <v/>
      </c>
      <c r="K372" s="90" t="str">
        <f t="shared" si="21"/>
        <v/>
      </c>
    </row>
    <row r="373" spans="5:11" x14ac:dyDescent="0.15">
      <c r="E373" s="90" t="str">
        <f t="shared" si="20"/>
        <v/>
      </c>
      <c r="K373" s="90" t="str">
        <f t="shared" si="21"/>
        <v/>
      </c>
    </row>
    <row r="374" spans="5:11" x14ac:dyDescent="0.15">
      <c r="E374" s="90" t="str">
        <f t="shared" si="20"/>
        <v/>
      </c>
      <c r="K374" s="90" t="str">
        <f t="shared" si="21"/>
        <v/>
      </c>
    </row>
    <row r="375" spans="5:11" x14ac:dyDescent="0.15">
      <c r="E375" s="90" t="str">
        <f t="shared" si="20"/>
        <v/>
      </c>
      <c r="K375" s="90" t="str">
        <f t="shared" si="21"/>
        <v/>
      </c>
    </row>
    <row r="376" spans="5:11" x14ac:dyDescent="0.15">
      <c r="E376" s="90" t="str">
        <f t="shared" si="20"/>
        <v/>
      </c>
      <c r="K376" s="90" t="str">
        <f t="shared" si="21"/>
        <v/>
      </c>
    </row>
    <row r="377" spans="5:11" x14ac:dyDescent="0.15">
      <c r="E377" s="90" t="str">
        <f t="shared" si="20"/>
        <v/>
      </c>
      <c r="K377" s="90" t="str">
        <f t="shared" si="21"/>
        <v/>
      </c>
    </row>
    <row r="378" spans="5:11" x14ac:dyDescent="0.15">
      <c r="E378" s="90" t="str">
        <f t="shared" si="20"/>
        <v/>
      </c>
      <c r="K378" s="90" t="str">
        <f t="shared" si="21"/>
        <v/>
      </c>
    </row>
    <row r="379" spans="5:11" x14ac:dyDescent="0.15">
      <c r="E379" s="90" t="str">
        <f t="shared" si="20"/>
        <v/>
      </c>
      <c r="K379" s="90" t="str">
        <f t="shared" si="21"/>
        <v/>
      </c>
    </row>
    <row r="380" spans="5:11" x14ac:dyDescent="0.15">
      <c r="E380" s="90" t="str">
        <f t="shared" si="20"/>
        <v/>
      </c>
      <c r="K380" s="90" t="str">
        <f t="shared" si="21"/>
        <v/>
      </c>
    </row>
    <row r="381" spans="5:11" x14ac:dyDescent="0.15">
      <c r="E381" s="90" t="str">
        <f t="shared" si="20"/>
        <v/>
      </c>
      <c r="K381" s="90" t="str">
        <f t="shared" si="21"/>
        <v/>
      </c>
    </row>
    <row r="382" spans="5:11" x14ac:dyDescent="0.15">
      <c r="E382" s="90" t="str">
        <f t="shared" si="20"/>
        <v/>
      </c>
      <c r="K382" s="90" t="str">
        <f t="shared" si="21"/>
        <v/>
      </c>
    </row>
    <row r="383" spans="5:11" x14ac:dyDescent="0.15">
      <c r="E383" s="90" t="str">
        <f t="shared" si="20"/>
        <v/>
      </c>
      <c r="K383" s="90" t="str">
        <f t="shared" si="21"/>
        <v/>
      </c>
    </row>
    <row r="384" spans="5:11" x14ac:dyDescent="0.15">
      <c r="K384" s="90" t="str">
        <f t="shared" si="21"/>
        <v/>
      </c>
    </row>
    <row r="385" spans="11:11" x14ac:dyDescent="0.15">
      <c r="K385" s="90" t="str">
        <f t="shared" si="21"/>
        <v/>
      </c>
    </row>
    <row r="386" spans="11:11" x14ac:dyDescent="0.15">
      <c r="K386" s="90" t="str">
        <f t="shared" si="21"/>
        <v/>
      </c>
    </row>
    <row r="387" spans="11:11" x14ac:dyDescent="0.15">
      <c r="K387" s="90" t="str">
        <f t="shared" si="21"/>
        <v/>
      </c>
    </row>
    <row r="388" spans="11:11" x14ac:dyDescent="0.15">
      <c r="K388" s="90" t="str">
        <f t="shared" ref="K388:K451" si="22">IF(J388="","",J388+K387)</f>
        <v/>
      </c>
    </row>
    <row r="389" spans="11:11" x14ac:dyDescent="0.15">
      <c r="K389" s="90" t="str">
        <f t="shared" si="22"/>
        <v/>
      </c>
    </row>
    <row r="390" spans="11:11" x14ac:dyDescent="0.15">
      <c r="K390" s="90" t="str">
        <f t="shared" si="22"/>
        <v/>
      </c>
    </row>
    <row r="391" spans="11:11" x14ac:dyDescent="0.15">
      <c r="K391" s="90" t="str">
        <f t="shared" si="22"/>
        <v/>
      </c>
    </row>
    <row r="392" spans="11:11" x14ac:dyDescent="0.15">
      <c r="K392" s="90" t="str">
        <f t="shared" si="22"/>
        <v/>
      </c>
    </row>
    <row r="393" spans="11:11" x14ac:dyDescent="0.15">
      <c r="K393" s="90" t="str">
        <f t="shared" si="22"/>
        <v/>
      </c>
    </row>
    <row r="394" spans="11:11" x14ac:dyDescent="0.15">
      <c r="K394" s="90" t="str">
        <f t="shared" si="22"/>
        <v/>
      </c>
    </row>
    <row r="395" spans="11:11" x14ac:dyDescent="0.15">
      <c r="K395" s="90" t="str">
        <f t="shared" si="22"/>
        <v/>
      </c>
    </row>
    <row r="396" spans="11:11" x14ac:dyDescent="0.15">
      <c r="K396" s="90" t="str">
        <f t="shared" si="22"/>
        <v/>
      </c>
    </row>
    <row r="397" spans="11:11" x14ac:dyDescent="0.15">
      <c r="K397" s="90" t="str">
        <f t="shared" si="22"/>
        <v/>
      </c>
    </row>
    <row r="398" spans="11:11" x14ac:dyDescent="0.15">
      <c r="K398" s="90" t="str">
        <f t="shared" si="22"/>
        <v/>
      </c>
    </row>
    <row r="399" spans="11:11" x14ac:dyDescent="0.15">
      <c r="K399" s="90" t="str">
        <f t="shared" si="22"/>
        <v/>
      </c>
    </row>
    <row r="400" spans="11:11" x14ac:dyDescent="0.15">
      <c r="K400" s="90" t="str">
        <f t="shared" si="22"/>
        <v/>
      </c>
    </row>
    <row r="401" spans="11:11" x14ac:dyDescent="0.15">
      <c r="K401" s="90" t="str">
        <f t="shared" si="22"/>
        <v/>
      </c>
    </row>
    <row r="402" spans="11:11" x14ac:dyDescent="0.15">
      <c r="K402" s="90" t="str">
        <f t="shared" si="22"/>
        <v/>
      </c>
    </row>
    <row r="403" spans="11:11" x14ac:dyDescent="0.15">
      <c r="K403" s="90" t="str">
        <f t="shared" si="22"/>
        <v/>
      </c>
    </row>
    <row r="404" spans="11:11" x14ac:dyDescent="0.15">
      <c r="K404" s="90" t="str">
        <f t="shared" si="22"/>
        <v/>
      </c>
    </row>
    <row r="405" spans="11:11" x14ac:dyDescent="0.15">
      <c r="K405" s="90" t="str">
        <f t="shared" si="22"/>
        <v/>
      </c>
    </row>
    <row r="406" spans="11:11" x14ac:dyDescent="0.15">
      <c r="K406" s="90" t="str">
        <f t="shared" si="22"/>
        <v/>
      </c>
    </row>
    <row r="407" spans="11:11" x14ac:dyDescent="0.15">
      <c r="K407" s="90" t="str">
        <f t="shared" si="22"/>
        <v/>
      </c>
    </row>
    <row r="408" spans="11:11" x14ac:dyDescent="0.15">
      <c r="K408" s="90" t="str">
        <f t="shared" si="22"/>
        <v/>
      </c>
    </row>
    <row r="409" spans="11:11" x14ac:dyDescent="0.15">
      <c r="K409" s="90" t="str">
        <f t="shared" si="22"/>
        <v/>
      </c>
    </row>
    <row r="410" spans="11:11" x14ac:dyDescent="0.15">
      <c r="K410" s="90" t="str">
        <f t="shared" si="22"/>
        <v/>
      </c>
    </row>
    <row r="411" spans="11:11" x14ac:dyDescent="0.15">
      <c r="K411" s="90" t="str">
        <f t="shared" si="22"/>
        <v/>
      </c>
    </row>
    <row r="412" spans="11:11" x14ac:dyDescent="0.15">
      <c r="K412" s="90" t="str">
        <f t="shared" si="22"/>
        <v/>
      </c>
    </row>
    <row r="413" spans="11:11" x14ac:dyDescent="0.15">
      <c r="K413" s="90" t="str">
        <f t="shared" si="22"/>
        <v/>
      </c>
    </row>
    <row r="414" spans="11:11" x14ac:dyDescent="0.15">
      <c r="K414" s="90" t="str">
        <f t="shared" si="22"/>
        <v/>
      </c>
    </row>
    <row r="415" spans="11:11" x14ac:dyDescent="0.15">
      <c r="K415" s="90" t="str">
        <f t="shared" si="22"/>
        <v/>
      </c>
    </row>
    <row r="416" spans="11:11" x14ac:dyDescent="0.15">
      <c r="K416" s="90" t="str">
        <f t="shared" si="22"/>
        <v/>
      </c>
    </row>
    <row r="417" spans="11:11" x14ac:dyDescent="0.15">
      <c r="K417" s="90" t="str">
        <f t="shared" si="22"/>
        <v/>
      </c>
    </row>
    <row r="418" spans="11:11" x14ac:dyDescent="0.15">
      <c r="K418" s="90" t="str">
        <f t="shared" si="22"/>
        <v/>
      </c>
    </row>
    <row r="419" spans="11:11" x14ac:dyDescent="0.15">
      <c r="K419" s="90" t="str">
        <f t="shared" si="22"/>
        <v/>
      </c>
    </row>
    <row r="420" spans="11:11" x14ac:dyDescent="0.15">
      <c r="K420" s="90" t="str">
        <f t="shared" si="22"/>
        <v/>
      </c>
    </row>
    <row r="421" spans="11:11" x14ac:dyDescent="0.15">
      <c r="K421" s="90" t="str">
        <f t="shared" si="22"/>
        <v/>
      </c>
    </row>
    <row r="422" spans="11:11" x14ac:dyDescent="0.15">
      <c r="K422" s="90" t="str">
        <f t="shared" si="22"/>
        <v/>
      </c>
    </row>
    <row r="423" spans="11:11" x14ac:dyDescent="0.15">
      <c r="K423" s="90" t="str">
        <f t="shared" si="22"/>
        <v/>
      </c>
    </row>
    <row r="424" spans="11:11" x14ac:dyDescent="0.15">
      <c r="K424" s="90" t="str">
        <f t="shared" si="22"/>
        <v/>
      </c>
    </row>
    <row r="425" spans="11:11" x14ac:dyDescent="0.15">
      <c r="K425" s="90" t="str">
        <f t="shared" si="22"/>
        <v/>
      </c>
    </row>
    <row r="426" spans="11:11" x14ac:dyDescent="0.15">
      <c r="K426" s="90" t="str">
        <f t="shared" si="22"/>
        <v/>
      </c>
    </row>
    <row r="427" spans="11:11" x14ac:dyDescent="0.15">
      <c r="K427" s="90" t="str">
        <f t="shared" si="22"/>
        <v/>
      </c>
    </row>
    <row r="428" spans="11:11" x14ac:dyDescent="0.15">
      <c r="K428" s="90" t="str">
        <f t="shared" si="22"/>
        <v/>
      </c>
    </row>
    <row r="429" spans="11:11" x14ac:dyDescent="0.15">
      <c r="K429" s="90" t="str">
        <f t="shared" si="22"/>
        <v/>
      </c>
    </row>
    <row r="430" spans="11:11" x14ac:dyDescent="0.15">
      <c r="K430" s="90" t="str">
        <f t="shared" si="22"/>
        <v/>
      </c>
    </row>
    <row r="431" spans="11:11" x14ac:dyDescent="0.15">
      <c r="K431" s="90" t="str">
        <f t="shared" si="22"/>
        <v/>
      </c>
    </row>
    <row r="432" spans="11:11" x14ac:dyDescent="0.15">
      <c r="K432" s="90" t="str">
        <f t="shared" si="22"/>
        <v/>
      </c>
    </row>
    <row r="433" spans="11:11" x14ac:dyDescent="0.15">
      <c r="K433" s="90" t="str">
        <f t="shared" si="22"/>
        <v/>
      </c>
    </row>
    <row r="434" spans="11:11" x14ac:dyDescent="0.15">
      <c r="K434" s="90" t="str">
        <f t="shared" si="22"/>
        <v/>
      </c>
    </row>
    <row r="435" spans="11:11" x14ac:dyDescent="0.15">
      <c r="K435" s="90" t="str">
        <f t="shared" si="22"/>
        <v/>
      </c>
    </row>
    <row r="436" spans="11:11" x14ac:dyDescent="0.15">
      <c r="K436" s="90" t="str">
        <f t="shared" si="22"/>
        <v/>
      </c>
    </row>
    <row r="437" spans="11:11" x14ac:dyDescent="0.15">
      <c r="K437" s="90" t="str">
        <f t="shared" si="22"/>
        <v/>
      </c>
    </row>
    <row r="438" spans="11:11" x14ac:dyDescent="0.15">
      <c r="K438" s="90" t="str">
        <f t="shared" si="22"/>
        <v/>
      </c>
    </row>
    <row r="439" spans="11:11" x14ac:dyDescent="0.15">
      <c r="K439" s="90" t="str">
        <f t="shared" si="22"/>
        <v/>
      </c>
    </row>
    <row r="440" spans="11:11" x14ac:dyDescent="0.15">
      <c r="K440" s="90" t="str">
        <f t="shared" si="22"/>
        <v/>
      </c>
    </row>
    <row r="441" spans="11:11" x14ac:dyDescent="0.15">
      <c r="K441" s="90" t="str">
        <f t="shared" si="22"/>
        <v/>
      </c>
    </row>
    <row r="442" spans="11:11" x14ac:dyDescent="0.15">
      <c r="K442" s="90" t="str">
        <f t="shared" si="22"/>
        <v/>
      </c>
    </row>
    <row r="443" spans="11:11" x14ac:dyDescent="0.15">
      <c r="K443" s="90" t="str">
        <f t="shared" si="22"/>
        <v/>
      </c>
    </row>
    <row r="444" spans="11:11" x14ac:dyDescent="0.15">
      <c r="K444" s="90" t="str">
        <f t="shared" si="22"/>
        <v/>
      </c>
    </row>
    <row r="445" spans="11:11" x14ac:dyDescent="0.15">
      <c r="K445" s="90" t="str">
        <f t="shared" si="22"/>
        <v/>
      </c>
    </row>
    <row r="446" spans="11:11" x14ac:dyDescent="0.15">
      <c r="K446" s="90" t="str">
        <f t="shared" si="22"/>
        <v/>
      </c>
    </row>
    <row r="447" spans="11:11" x14ac:dyDescent="0.15">
      <c r="K447" s="90" t="str">
        <f t="shared" si="22"/>
        <v/>
      </c>
    </row>
    <row r="448" spans="11:11" x14ac:dyDescent="0.15">
      <c r="K448" s="90" t="str">
        <f t="shared" si="22"/>
        <v/>
      </c>
    </row>
    <row r="449" spans="11:11" x14ac:dyDescent="0.15">
      <c r="K449" s="90" t="str">
        <f t="shared" si="22"/>
        <v/>
      </c>
    </row>
    <row r="450" spans="11:11" x14ac:dyDescent="0.15">
      <c r="K450" s="90" t="str">
        <f t="shared" si="22"/>
        <v/>
      </c>
    </row>
    <row r="451" spans="11:11" x14ac:dyDescent="0.15">
      <c r="K451" s="90" t="str">
        <f t="shared" si="22"/>
        <v/>
      </c>
    </row>
    <row r="452" spans="11:11" x14ac:dyDescent="0.15">
      <c r="K452" s="90" t="str">
        <f t="shared" ref="K452:K463" si="23">IF(J452="","",J452+K451)</f>
        <v/>
      </c>
    </row>
    <row r="453" spans="11:11" x14ac:dyDescent="0.15">
      <c r="K453" s="90" t="str">
        <f t="shared" si="23"/>
        <v/>
      </c>
    </row>
    <row r="454" spans="11:11" x14ac:dyDescent="0.15">
      <c r="K454" s="90" t="str">
        <f t="shared" si="23"/>
        <v/>
      </c>
    </row>
    <row r="455" spans="11:11" x14ac:dyDescent="0.15">
      <c r="K455" s="90" t="str">
        <f t="shared" si="23"/>
        <v/>
      </c>
    </row>
    <row r="456" spans="11:11" x14ac:dyDescent="0.15">
      <c r="K456" s="90" t="str">
        <f t="shared" si="23"/>
        <v/>
      </c>
    </row>
    <row r="457" spans="11:11" x14ac:dyDescent="0.15">
      <c r="K457" s="90" t="str">
        <f t="shared" si="23"/>
        <v/>
      </c>
    </row>
    <row r="458" spans="11:11" x14ac:dyDescent="0.15">
      <c r="K458" s="90" t="str">
        <f t="shared" si="23"/>
        <v/>
      </c>
    </row>
    <row r="459" spans="11:11" x14ac:dyDescent="0.15">
      <c r="K459" s="90" t="str">
        <f t="shared" si="23"/>
        <v/>
      </c>
    </row>
    <row r="460" spans="11:11" x14ac:dyDescent="0.15">
      <c r="K460" s="90" t="str">
        <f t="shared" si="23"/>
        <v/>
      </c>
    </row>
    <row r="461" spans="11:11" x14ac:dyDescent="0.15">
      <c r="K461" s="90" t="str">
        <f t="shared" si="23"/>
        <v/>
      </c>
    </row>
    <row r="462" spans="11:11" x14ac:dyDescent="0.15">
      <c r="K462" s="90" t="str">
        <f t="shared" si="23"/>
        <v/>
      </c>
    </row>
    <row r="463" spans="11:11" x14ac:dyDescent="0.15">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54" activePane="bottomLeft" state="frozen"/>
      <selection pane="bottomLeft" activeCell="C282" sqref="C282"/>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277</v>
      </c>
      <c r="C2" s="754" t="s">
        <v>2463</v>
      </c>
      <c r="D2" s="2"/>
      <c r="E2"/>
      <c r="G2" s="652">
        <v>131</v>
      </c>
      <c r="H2" s="651" t="s">
        <v>2442</v>
      </c>
      <c r="J2"/>
      <c r="K2"/>
    </row>
    <row r="3" spans="1:14" x14ac:dyDescent="0.15">
      <c r="A3" s="725" t="s">
        <v>2443</v>
      </c>
      <c r="B3" s="726">
        <v>259</v>
      </c>
      <c r="C3" s="723"/>
      <c r="D3" s="2"/>
      <c r="E3"/>
      <c r="G3" s="652">
        <v>132</v>
      </c>
      <c r="H3" s="651" t="s">
        <v>2443</v>
      </c>
      <c r="J3"/>
      <c r="K3"/>
    </row>
    <row r="4" spans="1:14" x14ac:dyDescent="0.15">
      <c r="M4">
        <v>138</v>
      </c>
      <c r="N4">
        <v>139</v>
      </c>
    </row>
    <row r="5" spans="1:14" x14ac:dyDescent="0.15">
      <c r="A5" s="1490" t="s">
        <v>389</v>
      </c>
      <c r="B5" s="1491"/>
      <c r="C5" s="1491"/>
      <c r="D5" s="1491"/>
      <c r="E5" s="1492"/>
      <c r="G5" s="1493" t="s">
        <v>768</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40589</v>
      </c>
      <c r="B8" t="s">
        <v>144</v>
      </c>
      <c r="C8" t="s">
        <v>691</v>
      </c>
      <c r="D8" s="90">
        <v>5000</v>
      </c>
      <c r="E8" s="90">
        <f>IF(D8="","",D8)</f>
        <v>5000</v>
      </c>
      <c r="K8" s="90" t="str">
        <f>IF(J8="","",J8)</f>
        <v/>
      </c>
    </row>
    <row r="9" spans="1:14" x14ac:dyDescent="0.15">
      <c r="A9" s="101">
        <v>40639</v>
      </c>
      <c r="B9" t="s">
        <v>41</v>
      </c>
      <c r="C9" t="s">
        <v>691</v>
      </c>
      <c r="D9" s="90">
        <v>20000</v>
      </c>
      <c r="E9" s="90">
        <f t="shared" ref="E9:E46" si="0">IF(D9="","",D9+E8)</f>
        <v>25000</v>
      </c>
      <c r="K9" s="90" t="str">
        <f t="shared" ref="K9:K46" si="1">IF(J9="","",J9+K8)</f>
        <v/>
      </c>
    </row>
    <row r="10" spans="1:14" x14ac:dyDescent="0.15">
      <c r="A10" s="101">
        <v>40648</v>
      </c>
      <c r="B10" t="s">
        <v>43</v>
      </c>
      <c r="C10" t="s">
        <v>691</v>
      </c>
      <c r="D10" s="90">
        <v>20000</v>
      </c>
      <c r="E10" s="90">
        <f t="shared" si="0"/>
        <v>45000</v>
      </c>
      <c r="K10" s="90" t="str">
        <f t="shared" si="1"/>
        <v/>
      </c>
    </row>
    <row r="11" spans="1:14" x14ac:dyDescent="0.15">
      <c r="A11" s="101">
        <v>40654</v>
      </c>
      <c r="B11" t="s">
        <v>692</v>
      </c>
      <c r="C11" t="s">
        <v>691</v>
      </c>
      <c r="D11" s="90">
        <v>20000</v>
      </c>
      <c r="E11" s="90">
        <f t="shared" si="0"/>
        <v>65000</v>
      </c>
      <c r="K11" s="90" t="str">
        <f t="shared" si="1"/>
        <v/>
      </c>
    </row>
    <row r="12" spans="1:14" x14ac:dyDescent="0.15">
      <c r="A12" s="101">
        <v>40658</v>
      </c>
      <c r="B12" t="s">
        <v>321</v>
      </c>
      <c r="C12" t="s">
        <v>691</v>
      </c>
      <c r="D12" s="90">
        <v>10000</v>
      </c>
      <c r="E12" s="90">
        <f t="shared" si="0"/>
        <v>75000</v>
      </c>
      <c r="K12" s="90" t="str">
        <f t="shared" si="1"/>
        <v/>
      </c>
    </row>
    <row r="13" spans="1:14" x14ac:dyDescent="0.15">
      <c r="A13" s="101">
        <v>40674</v>
      </c>
      <c r="B13" t="s">
        <v>49</v>
      </c>
      <c r="C13" t="s">
        <v>691</v>
      </c>
      <c r="D13" s="90">
        <v>90000</v>
      </c>
      <c r="E13" s="90">
        <f t="shared" si="0"/>
        <v>165000</v>
      </c>
      <c r="K13" s="90" t="str">
        <f t="shared" si="1"/>
        <v/>
      </c>
    </row>
    <row r="14" spans="1:14" x14ac:dyDescent="0.15">
      <c r="A14" s="101">
        <v>40694</v>
      </c>
      <c r="B14" t="s">
        <v>142</v>
      </c>
      <c r="C14" t="s">
        <v>691</v>
      </c>
      <c r="D14" s="90">
        <v>20000</v>
      </c>
      <c r="E14" s="90">
        <f t="shared" si="0"/>
        <v>185000</v>
      </c>
      <c r="K14" s="90" t="str">
        <f t="shared" si="1"/>
        <v/>
      </c>
    </row>
    <row r="15" spans="1:14" x14ac:dyDescent="0.15">
      <c r="A15" s="101">
        <v>40722</v>
      </c>
      <c r="B15" t="s">
        <v>55</v>
      </c>
      <c r="C15" t="s">
        <v>693</v>
      </c>
      <c r="D15" s="90">
        <v>30000</v>
      </c>
      <c r="E15" s="90">
        <f t="shared" si="0"/>
        <v>215000</v>
      </c>
      <c r="K15" s="90" t="str">
        <f t="shared" si="1"/>
        <v/>
      </c>
    </row>
    <row r="16" spans="1:14" x14ac:dyDescent="0.15">
      <c r="A16" s="101">
        <v>40737</v>
      </c>
      <c r="B16" t="s">
        <v>456</v>
      </c>
      <c r="C16" t="s">
        <v>693</v>
      </c>
      <c r="D16" s="90">
        <v>140000</v>
      </c>
      <c r="E16" s="90">
        <f t="shared" si="0"/>
        <v>355000</v>
      </c>
      <c r="K16" s="90" t="str">
        <f t="shared" si="1"/>
        <v/>
      </c>
    </row>
    <row r="17" spans="1:11" x14ac:dyDescent="0.15">
      <c r="A17" s="101">
        <v>40829</v>
      </c>
      <c r="B17" t="s">
        <v>77</v>
      </c>
      <c r="C17" t="s">
        <v>693</v>
      </c>
      <c r="D17" s="90">
        <v>40000</v>
      </c>
      <c r="E17" s="90">
        <f t="shared" si="0"/>
        <v>395000</v>
      </c>
      <c r="K17" s="90" t="str">
        <f t="shared" si="1"/>
        <v/>
      </c>
    </row>
    <row r="18" spans="1:11" x14ac:dyDescent="0.15">
      <c r="A18" s="101">
        <v>40848</v>
      </c>
      <c r="B18" t="s">
        <v>694</v>
      </c>
      <c r="C18" t="s">
        <v>693</v>
      </c>
      <c r="D18" s="90">
        <v>10000</v>
      </c>
      <c r="E18" s="90">
        <f t="shared" si="0"/>
        <v>405000</v>
      </c>
      <c r="K18" s="90" t="str">
        <f t="shared" si="1"/>
        <v/>
      </c>
    </row>
    <row r="19" spans="1:11" x14ac:dyDescent="0.15">
      <c r="A19" s="101">
        <v>40872</v>
      </c>
      <c r="B19" t="s">
        <v>146</v>
      </c>
      <c r="C19" t="s">
        <v>693</v>
      </c>
      <c r="D19" s="90">
        <v>20000</v>
      </c>
      <c r="E19" s="90">
        <f t="shared" si="0"/>
        <v>425000</v>
      </c>
      <c r="K19" s="90" t="str">
        <f t="shared" si="1"/>
        <v/>
      </c>
    </row>
    <row r="20" spans="1:11" x14ac:dyDescent="0.15">
      <c r="A20" s="101">
        <v>40879</v>
      </c>
      <c r="B20" t="s">
        <v>474</v>
      </c>
      <c r="C20" t="s">
        <v>693</v>
      </c>
      <c r="D20" s="90">
        <v>35000</v>
      </c>
      <c r="E20" s="90">
        <f t="shared" si="0"/>
        <v>460000</v>
      </c>
      <c r="K20" s="90" t="str">
        <f t="shared" si="1"/>
        <v/>
      </c>
    </row>
    <row r="21" spans="1:11" x14ac:dyDescent="0.15">
      <c r="A21" s="101">
        <v>40879</v>
      </c>
      <c r="B21" t="s">
        <v>419</v>
      </c>
      <c r="C21" t="s">
        <v>693</v>
      </c>
      <c r="D21" s="90">
        <v>40000</v>
      </c>
      <c r="E21" s="90">
        <f t="shared" si="0"/>
        <v>500000</v>
      </c>
      <c r="K21" s="90" t="str">
        <f t="shared" si="1"/>
        <v/>
      </c>
    </row>
    <row r="22" spans="1:11" x14ac:dyDescent="0.15">
      <c r="A22" s="101">
        <v>40896</v>
      </c>
      <c r="B22" t="s">
        <v>409</v>
      </c>
      <c r="C22" t="s">
        <v>693</v>
      </c>
      <c r="D22" s="90">
        <v>150000</v>
      </c>
      <c r="E22" s="90">
        <f t="shared" si="0"/>
        <v>650000</v>
      </c>
      <c r="K22" s="90" t="str">
        <f t="shared" si="1"/>
        <v/>
      </c>
    </row>
    <row r="23" spans="1:11" x14ac:dyDescent="0.15">
      <c r="A23" s="101">
        <v>40896</v>
      </c>
      <c r="B23" t="s">
        <v>695</v>
      </c>
      <c r="C23" t="s">
        <v>693</v>
      </c>
      <c r="D23" s="90">
        <v>20000</v>
      </c>
      <c r="E23" s="90">
        <f t="shared" si="0"/>
        <v>670000</v>
      </c>
      <c r="K23" s="90" t="str">
        <f t="shared" si="1"/>
        <v/>
      </c>
    </row>
    <row r="24" spans="1:11" x14ac:dyDescent="0.15">
      <c r="E24" s="90" t="str">
        <f t="shared" si="0"/>
        <v/>
      </c>
      <c r="K24" s="90" t="str">
        <f t="shared" si="1"/>
        <v/>
      </c>
    </row>
    <row r="25" spans="1:11" ht="14.25" thickBot="1" x14ac:dyDescent="0.2">
      <c r="A25" s="118"/>
      <c r="B25" s="117"/>
      <c r="C25" s="117"/>
      <c r="D25" s="114"/>
      <c r="E25" s="114" t="str">
        <f>IF(D25="","",D25+E24)</f>
        <v/>
      </c>
      <c r="F25" s="117"/>
      <c r="G25" s="118"/>
      <c r="H25" s="117"/>
      <c r="I25" s="117"/>
      <c r="J25" s="114"/>
      <c r="K25" s="114" t="str">
        <f>IF(J25="","",J25+K24)</f>
        <v/>
      </c>
    </row>
    <row r="26" spans="1:11" ht="14.25" thickTop="1" x14ac:dyDescent="0.15">
      <c r="A26" s="101" t="s">
        <v>468</v>
      </c>
      <c r="G26" s="101" t="s">
        <v>468</v>
      </c>
    </row>
    <row r="27" spans="1:11" x14ac:dyDescent="0.15">
      <c r="A27" s="101">
        <v>41008</v>
      </c>
      <c r="B27" t="s">
        <v>142</v>
      </c>
      <c r="C27" t="s">
        <v>143</v>
      </c>
      <c r="D27" s="90">
        <v>20000</v>
      </c>
      <c r="E27" s="90">
        <f>IF(D27="","",D27)</f>
        <v>20000</v>
      </c>
      <c r="G27" s="101">
        <v>40967</v>
      </c>
      <c r="H27" t="s">
        <v>703</v>
      </c>
      <c r="I27" t="s">
        <v>704</v>
      </c>
      <c r="J27" s="90">
        <v>35000</v>
      </c>
      <c r="K27" s="90">
        <f>IF(J27="","",J27)</f>
        <v>35000</v>
      </c>
    </row>
    <row r="28" spans="1:11" x14ac:dyDescent="0.15">
      <c r="A28" s="101">
        <v>41008</v>
      </c>
      <c r="B28" t="s">
        <v>144</v>
      </c>
      <c r="C28" t="s">
        <v>143</v>
      </c>
      <c r="D28" s="90">
        <v>5000</v>
      </c>
      <c r="E28" s="90">
        <f t="shared" si="0"/>
        <v>25000</v>
      </c>
      <c r="K28" s="90" t="str">
        <f t="shared" si="1"/>
        <v/>
      </c>
    </row>
    <row r="29" spans="1:11" x14ac:dyDescent="0.15">
      <c r="A29" s="101">
        <v>41011</v>
      </c>
      <c r="B29" t="s">
        <v>145</v>
      </c>
      <c r="C29" t="s">
        <v>143</v>
      </c>
      <c r="D29" s="90">
        <v>20000</v>
      </c>
      <c r="E29" s="90">
        <f t="shared" si="0"/>
        <v>45000</v>
      </c>
      <c r="K29" s="90" t="str">
        <f t="shared" si="1"/>
        <v/>
      </c>
    </row>
    <row r="30" spans="1:11" x14ac:dyDescent="0.15">
      <c r="A30" s="101">
        <v>41011</v>
      </c>
      <c r="B30" t="s">
        <v>146</v>
      </c>
      <c r="C30" t="s">
        <v>143</v>
      </c>
      <c r="D30" s="90">
        <v>20000</v>
      </c>
      <c r="E30" s="90">
        <f t="shared" si="0"/>
        <v>65000</v>
      </c>
      <c r="K30" s="90" t="str">
        <f t="shared" si="1"/>
        <v/>
      </c>
    </row>
    <row r="31" spans="1:11" x14ac:dyDescent="0.15">
      <c r="A31" s="101">
        <v>41015</v>
      </c>
      <c r="B31" t="s">
        <v>147</v>
      </c>
      <c r="C31" t="s">
        <v>143</v>
      </c>
      <c r="D31" s="90">
        <v>20000</v>
      </c>
      <c r="E31" s="90">
        <f t="shared" si="0"/>
        <v>85000</v>
      </c>
      <c r="K31" s="90" t="str">
        <f t="shared" si="1"/>
        <v/>
      </c>
    </row>
    <row r="32" spans="1:11" x14ac:dyDescent="0.15">
      <c r="A32" s="101">
        <v>41024</v>
      </c>
      <c r="B32" t="s">
        <v>321</v>
      </c>
      <c r="C32" t="s">
        <v>711</v>
      </c>
      <c r="D32" s="90">
        <v>10000</v>
      </c>
      <c r="E32" s="90">
        <f t="shared" si="0"/>
        <v>95000</v>
      </c>
      <c r="K32" s="90" t="str">
        <f t="shared" si="1"/>
        <v/>
      </c>
    </row>
    <row r="33" spans="1:11" x14ac:dyDescent="0.15">
      <c r="A33" s="101">
        <v>41037</v>
      </c>
      <c r="B33" t="s">
        <v>695</v>
      </c>
      <c r="C33" t="s">
        <v>143</v>
      </c>
      <c r="D33" s="90">
        <v>20000</v>
      </c>
      <c r="E33" s="90">
        <f t="shared" si="0"/>
        <v>115000</v>
      </c>
      <c r="K33" s="90" t="str">
        <f t="shared" si="1"/>
        <v/>
      </c>
    </row>
    <row r="34" spans="1:11" x14ac:dyDescent="0.15">
      <c r="A34" s="101">
        <v>41054</v>
      </c>
      <c r="B34" t="s">
        <v>712</v>
      </c>
      <c r="C34" t="s">
        <v>143</v>
      </c>
      <c r="D34" s="90">
        <v>40000</v>
      </c>
      <c r="E34" s="90">
        <f t="shared" si="0"/>
        <v>155000</v>
      </c>
      <c r="K34" s="90" t="str">
        <f t="shared" si="1"/>
        <v/>
      </c>
    </row>
    <row r="35" spans="1:11" x14ac:dyDescent="0.15">
      <c r="A35" s="101">
        <v>41149</v>
      </c>
      <c r="B35" t="s">
        <v>717</v>
      </c>
      <c r="C35" t="s">
        <v>143</v>
      </c>
      <c r="D35" s="90">
        <v>30000</v>
      </c>
      <c r="E35" s="90">
        <f t="shared" si="0"/>
        <v>185000</v>
      </c>
      <c r="K35" s="90" t="str">
        <f t="shared" si="1"/>
        <v/>
      </c>
    </row>
    <row r="36" spans="1:11" x14ac:dyDescent="0.15">
      <c r="A36" s="101">
        <v>41260</v>
      </c>
      <c r="B36" t="s">
        <v>409</v>
      </c>
      <c r="C36" t="s">
        <v>143</v>
      </c>
      <c r="D36" s="90">
        <v>150000</v>
      </c>
      <c r="E36" s="90">
        <f t="shared" si="0"/>
        <v>335000</v>
      </c>
      <c r="K36" s="90" t="str">
        <f t="shared" si="1"/>
        <v/>
      </c>
    </row>
    <row r="37" spans="1:11" x14ac:dyDescent="0.15">
      <c r="A37" s="101">
        <v>41260</v>
      </c>
      <c r="B37" t="s">
        <v>456</v>
      </c>
      <c r="C37" t="s">
        <v>143</v>
      </c>
      <c r="D37" s="90">
        <v>140000</v>
      </c>
      <c r="E37" s="90">
        <f t="shared" si="0"/>
        <v>475000</v>
      </c>
      <c r="K37" s="90" t="str">
        <f t="shared" si="1"/>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ht="14.25" thickBot="1" x14ac:dyDescent="0.2">
      <c r="A41" s="118"/>
      <c r="B41" s="117"/>
      <c r="C41" s="117"/>
      <c r="D41" s="114"/>
      <c r="E41" s="114" t="str">
        <f t="shared" si="0"/>
        <v/>
      </c>
      <c r="F41" s="117"/>
      <c r="G41" s="118"/>
      <c r="H41" s="117"/>
      <c r="I41" s="117"/>
      <c r="J41" s="114"/>
      <c r="K41" s="114" t="str">
        <f t="shared" si="1"/>
        <v/>
      </c>
    </row>
    <row r="42" spans="1:11" ht="14.25" thickTop="1" x14ac:dyDescent="0.15">
      <c r="A42" s="101" t="s">
        <v>492</v>
      </c>
      <c r="E42" s="90" t="str">
        <f t="shared" si="0"/>
        <v/>
      </c>
      <c r="G42" s="101" t="s">
        <v>492</v>
      </c>
      <c r="K42" s="90" t="str">
        <f t="shared" si="1"/>
        <v/>
      </c>
    </row>
    <row r="43" spans="1:11" x14ac:dyDescent="0.15">
      <c r="A43" s="101">
        <v>41374</v>
      </c>
      <c r="B43" t="s">
        <v>145</v>
      </c>
      <c r="C43" t="s">
        <v>801</v>
      </c>
      <c r="D43" s="90">
        <v>20000</v>
      </c>
      <c r="E43" s="90">
        <f>IF(D43="","",D43)</f>
        <v>20000</v>
      </c>
      <c r="G43" s="101">
        <v>41282</v>
      </c>
      <c r="H43" t="s">
        <v>94</v>
      </c>
      <c r="I43" t="s">
        <v>785</v>
      </c>
      <c r="J43" s="90">
        <v>90000</v>
      </c>
      <c r="K43" s="90">
        <f>IF(J43="","",J43)</f>
        <v>90000</v>
      </c>
    </row>
    <row r="44" spans="1:11" x14ac:dyDescent="0.15">
      <c r="A44" s="101">
        <v>41376</v>
      </c>
      <c r="B44" t="s">
        <v>146</v>
      </c>
      <c r="C44" t="s">
        <v>801</v>
      </c>
      <c r="D44" s="90">
        <v>20000</v>
      </c>
      <c r="E44" s="90">
        <f t="shared" si="0"/>
        <v>40000</v>
      </c>
      <c r="G44" s="101">
        <v>41283</v>
      </c>
      <c r="H44" t="s">
        <v>694</v>
      </c>
      <c r="I44" t="s">
        <v>786</v>
      </c>
      <c r="J44" s="90">
        <v>10000</v>
      </c>
      <c r="K44" s="90">
        <f t="shared" si="1"/>
        <v>100000</v>
      </c>
    </row>
    <row r="45" spans="1:11" x14ac:dyDescent="0.15">
      <c r="A45" s="101">
        <v>41380</v>
      </c>
      <c r="B45" t="s">
        <v>321</v>
      </c>
      <c r="C45" t="s">
        <v>801</v>
      </c>
      <c r="D45" s="90">
        <v>10000</v>
      </c>
      <c r="E45" s="90">
        <f t="shared" si="0"/>
        <v>50000</v>
      </c>
      <c r="G45" s="101">
        <v>41309</v>
      </c>
      <c r="H45" t="s">
        <v>474</v>
      </c>
      <c r="I45" t="s">
        <v>789</v>
      </c>
      <c r="J45" s="90">
        <v>35000</v>
      </c>
      <c r="K45" s="90">
        <f t="shared" si="1"/>
        <v>135000</v>
      </c>
    </row>
    <row r="46" spans="1:11" x14ac:dyDescent="0.15">
      <c r="A46" s="101">
        <v>41386</v>
      </c>
      <c r="B46" t="s">
        <v>142</v>
      </c>
      <c r="C46" t="s">
        <v>801</v>
      </c>
      <c r="D46" s="90">
        <v>20000</v>
      </c>
      <c r="E46" s="90">
        <f t="shared" si="0"/>
        <v>70000</v>
      </c>
      <c r="G46" s="101">
        <v>41323</v>
      </c>
      <c r="H46" t="s">
        <v>419</v>
      </c>
      <c r="I46" t="s">
        <v>785</v>
      </c>
      <c r="J46" s="90">
        <v>40000</v>
      </c>
      <c r="K46" s="90">
        <f t="shared" si="1"/>
        <v>175000</v>
      </c>
    </row>
    <row r="47" spans="1:11" x14ac:dyDescent="0.15">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15">
      <c r="A48" s="101">
        <v>41395</v>
      </c>
      <c r="B48" t="s">
        <v>695</v>
      </c>
      <c r="C48" t="s">
        <v>801</v>
      </c>
      <c r="D48" s="90">
        <v>20000</v>
      </c>
      <c r="E48" s="90">
        <f t="shared" si="2"/>
        <v>130000</v>
      </c>
      <c r="G48" s="101">
        <v>41344</v>
      </c>
      <c r="H48" t="s">
        <v>77</v>
      </c>
      <c r="I48" t="s">
        <v>794</v>
      </c>
      <c r="J48" s="90">
        <v>40000</v>
      </c>
      <c r="K48" s="90">
        <f t="shared" si="3"/>
        <v>250000</v>
      </c>
    </row>
    <row r="49" spans="1:11" x14ac:dyDescent="0.15">
      <c r="A49" s="101">
        <v>41395</v>
      </c>
      <c r="B49" t="s">
        <v>147</v>
      </c>
      <c r="C49" t="s">
        <v>801</v>
      </c>
      <c r="D49" s="90">
        <v>20000</v>
      </c>
      <c r="E49" s="90">
        <f t="shared" si="2"/>
        <v>150000</v>
      </c>
      <c r="G49" s="101">
        <v>41449</v>
      </c>
      <c r="H49" t="s">
        <v>692</v>
      </c>
      <c r="I49" t="s">
        <v>785</v>
      </c>
      <c r="J49" s="90">
        <v>20000</v>
      </c>
      <c r="K49" s="90">
        <f t="shared" si="3"/>
        <v>270000</v>
      </c>
    </row>
    <row r="50" spans="1:11" x14ac:dyDescent="0.15">
      <c r="A50" s="101">
        <v>41437</v>
      </c>
      <c r="B50" t="s">
        <v>712</v>
      </c>
      <c r="C50" t="s">
        <v>801</v>
      </c>
      <c r="D50" s="90">
        <v>40000</v>
      </c>
      <c r="E50" s="90">
        <f t="shared" si="2"/>
        <v>190000</v>
      </c>
      <c r="K50" s="90" t="str">
        <f t="shared" si="3"/>
        <v/>
      </c>
    </row>
    <row r="51" spans="1:11" x14ac:dyDescent="0.15">
      <c r="A51" s="101">
        <v>41449</v>
      </c>
      <c r="B51" t="s">
        <v>692</v>
      </c>
      <c r="C51" t="s">
        <v>801</v>
      </c>
      <c r="D51" s="90">
        <v>20000</v>
      </c>
      <c r="E51" s="90">
        <f t="shared" si="2"/>
        <v>210000</v>
      </c>
      <c r="K51" s="90" t="str">
        <f t="shared" si="3"/>
        <v/>
      </c>
    </row>
    <row r="52" spans="1:11" x14ac:dyDescent="0.15">
      <c r="A52" s="101">
        <v>41465</v>
      </c>
      <c r="B52" t="s">
        <v>456</v>
      </c>
      <c r="C52" t="s">
        <v>801</v>
      </c>
      <c r="D52" s="90">
        <v>140000</v>
      </c>
      <c r="E52" s="90">
        <f t="shared" si="2"/>
        <v>350000</v>
      </c>
      <c r="K52" s="90" t="str">
        <f t="shared" si="3"/>
        <v/>
      </c>
    </row>
    <row r="53" spans="1:11" x14ac:dyDescent="0.15">
      <c r="A53" s="101">
        <v>41487</v>
      </c>
      <c r="B53" t="s">
        <v>717</v>
      </c>
      <c r="C53" t="s">
        <v>801</v>
      </c>
      <c r="D53" s="90">
        <v>30000</v>
      </c>
      <c r="E53" s="90">
        <f t="shared" si="2"/>
        <v>380000</v>
      </c>
      <c r="K53" s="90" t="str">
        <f t="shared" si="3"/>
        <v/>
      </c>
    </row>
    <row r="54" spans="1:11" x14ac:dyDescent="0.15">
      <c r="A54" s="101">
        <v>41558</v>
      </c>
      <c r="B54" t="s">
        <v>694</v>
      </c>
      <c r="C54" t="s">
        <v>801</v>
      </c>
      <c r="D54" s="90">
        <v>10000</v>
      </c>
      <c r="E54" s="90">
        <f t="shared" si="2"/>
        <v>390000</v>
      </c>
      <c r="K54" s="90" t="str">
        <f t="shared" si="3"/>
        <v/>
      </c>
    </row>
    <row r="55" spans="1:11" x14ac:dyDescent="0.15">
      <c r="A55" s="101">
        <v>41633</v>
      </c>
      <c r="B55" t="s">
        <v>409</v>
      </c>
      <c r="C55" t="s">
        <v>801</v>
      </c>
      <c r="D55" s="90">
        <v>150000</v>
      </c>
      <c r="E55" s="90">
        <f t="shared" si="2"/>
        <v>540000</v>
      </c>
      <c r="K55" s="90" t="str">
        <f t="shared" si="3"/>
        <v/>
      </c>
    </row>
    <row r="56" spans="1:11" x14ac:dyDescent="0.15">
      <c r="A56" s="101">
        <v>42003</v>
      </c>
      <c r="B56" t="s">
        <v>144</v>
      </c>
      <c r="C56" t="s">
        <v>801</v>
      </c>
      <c r="D56" s="90">
        <v>5000</v>
      </c>
      <c r="E56" s="90">
        <f t="shared" si="2"/>
        <v>545000</v>
      </c>
      <c r="K56" s="90" t="str">
        <f t="shared" si="3"/>
        <v/>
      </c>
    </row>
    <row r="57" spans="1:11" x14ac:dyDescent="0.15">
      <c r="E57" s="90" t="str">
        <f t="shared" si="2"/>
        <v/>
      </c>
      <c r="K57" s="90" t="str">
        <f t="shared" si="3"/>
        <v/>
      </c>
    </row>
    <row r="58" spans="1:11" x14ac:dyDescent="0.15">
      <c r="E58" s="90" t="str">
        <f t="shared" si="2"/>
        <v/>
      </c>
      <c r="K58" s="90" t="str">
        <f t="shared" si="3"/>
        <v/>
      </c>
    </row>
    <row r="59" spans="1:11" x14ac:dyDescent="0.15">
      <c r="E59" s="90" t="str">
        <f t="shared" si="2"/>
        <v/>
      </c>
      <c r="K59" s="90" t="str">
        <f t="shared" si="3"/>
        <v/>
      </c>
    </row>
    <row r="60" spans="1:11" x14ac:dyDescent="0.15">
      <c r="E60" s="90" t="str">
        <f t="shared" si="2"/>
        <v/>
      </c>
      <c r="K60" s="90" t="str">
        <f t="shared" si="3"/>
        <v/>
      </c>
    </row>
    <row r="61" spans="1:11" ht="14.25" thickBot="1" x14ac:dyDescent="0.2">
      <c r="A61" s="118"/>
      <c r="B61" s="117"/>
      <c r="C61" s="117"/>
      <c r="D61" s="114"/>
      <c r="E61" s="114" t="str">
        <f t="shared" si="2"/>
        <v/>
      </c>
      <c r="F61" s="117"/>
      <c r="G61" s="118"/>
      <c r="H61" s="117"/>
      <c r="I61" s="117"/>
      <c r="J61" s="114"/>
      <c r="K61" s="114" t="str">
        <f t="shared" si="3"/>
        <v/>
      </c>
    </row>
    <row r="62" spans="1:11" ht="14.25" thickTop="1" x14ac:dyDescent="0.15">
      <c r="A62" s="101" t="s">
        <v>522</v>
      </c>
      <c r="E62" s="90" t="str">
        <f t="shared" si="2"/>
        <v/>
      </c>
      <c r="G62" s="101" t="s">
        <v>522</v>
      </c>
      <c r="K62" s="90" t="str">
        <f t="shared" si="3"/>
        <v/>
      </c>
    </row>
    <row r="63" spans="1:11" x14ac:dyDescent="0.15">
      <c r="A63" s="101">
        <v>41759</v>
      </c>
      <c r="B63" t="s">
        <v>145</v>
      </c>
      <c r="C63" t="s">
        <v>339</v>
      </c>
      <c r="D63" s="90">
        <v>20000</v>
      </c>
      <c r="E63" s="90">
        <f>IF(D63="","",D63)</f>
        <v>20000</v>
      </c>
      <c r="G63" s="101">
        <v>41646</v>
      </c>
      <c r="H63" t="s">
        <v>94</v>
      </c>
      <c r="I63" t="s">
        <v>839</v>
      </c>
      <c r="J63" s="90">
        <v>90000</v>
      </c>
      <c r="K63" s="90">
        <f>IF(J63="","",J63)</f>
        <v>90000</v>
      </c>
    </row>
    <row r="64" spans="1:11" x14ac:dyDescent="0.15">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15">
      <c r="A65" s="101">
        <v>41760</v>
      </c>
      <c r="B65" t="s">
        <v>146</v>
      </c>
      <c r="C65" t="s">
        <v>339</v>
      </c>
      <c r="D65" s="90">
        <v>20000</v>
      </c>
      <c r="E65" s="90">
        <f t="shared" si="2"/>
        <v>60000</v>
      </c>
      <c r="G65" s="101">
        <v>41726</v>
      </c>
      <c r="H65" t="s">
        <v>474</v>
      </c>
      <c r="I65" t="s">
        <v>801</v>
      </c>
      <c r="J65" s="90">
        <v>35000</v>
      </c>
      <c r="K65" s="90">
        <f t="shared" si="4"/>
        <v>160000</v>
      </c>
    </row>
    <row r="66" spans="1:11" x14ac:dyDescent="0.15">
      <c r="A66" s="101">
        <v>41760</v>
      </c>
      <c r="B66" t="s">
        <v>142</v>
      </c>
      <c r="C66" t="s">
        <v>339</v>
      </c>
      <c r="D66" s="90">
        <v>20000</v>
      </c>
      <c r="E66" s="90">
        <f t="shared" si="2"/>
        <v>80000</v>
      </c>
      <c r="G66" s="101">
        <v>41726</v>
      </c>
      <c r="H66" t="s">
        <v>419</v>
      </c>
      <c r="I66" t="s">
        <v>801</v>
      </c>
      <c r="J66" s="90">
        <v>40000</v>
      </c>
      <c r="K66" s="90">
        <f t="shared" si="4"/>
        <v>200000</v>
      </c>
    </row>
    <row r="67" spans="1:11" x14ac:dyDescent="0.15">
      <c r="A67" s="101">
        <v>41761</v>
      </c>
      <c r="B67" t="s">
        <v>321</v>
      </c>
      <c r="C67" t="s">
        <v>339</v>
      </c>
      <c r="D67" s="90">
        <v>10000</v>
      </c>
      <c r="E67" s="90">
        <f t="shared" si="2"/>
        <v>90000</v>
      </c>
      <c r="K67" s="90" t="str">
        <f t="shared" si="4"/>
        <v/>
      </c>
    </row>
    <row r="68" spans="1:11" x14ac:dyDescent="0.15">
      <c r="A68" s="101">
        <v>41767</v>
      </c>
      <c r="B68" t="s">
        <v>77</v>
      </c>
      <c r="C68" t="s">
        <v>339</v>
      </c>
      <c r="D68" s="90">
        <v>40000</v>
      </c>
      <c r="E68" s="90">
        <f t="shared" si="2"/>
        <v>130000</v>
      </c>
      <c r="K68" s="90" t="str">
        <f t="shared" si="4"/>
        <v/>
      </c>
    </row>
    <row r="69" spans="1:11" x14ac:dyDescent="0.15">
      <c r="A69" s="101">
        <v>41768</v>
      </c>
      <c r="B69" t="s">
        <v>712</v>
      </c>
      <c r="C69" t="s">
        <v>339</v>
      </c>
      <c r="D69" s="90">
        <v>40000</v>
      </c>
      <c r="E69" s="90">
        <f t="shared" si="2"/>
        <v>170000</v>
      </c>
      <c r="K69" s="90" t="str">
        <f t="shared" si="4"/>
        <v/>
      </c>
    </row>
    <row r="70" spans="1:11" x14ac:dyDescent="0.15">
      <c r="A70" s="101">
        <v>42145</v>
      </c>
      <c r="B70" t="s">
        <v>144</v>
      </c>
      <c r="C70" t="s">
        <v>339</v>
      </c>
      <c r="D70" s="90">
        <v>5000</v>
      </c>
      <c r="E70" s="90">
        <f t="shared" si="2"/>
        <v>175000</v>
      </c>
      <c r="K70" s="90" t="str">
        <f t="shared" si="4"/>
        <v/>
      </c>
    </row>
    <row r="71" spans="1:11" x14ac:dyDescent="0.15">
      <c r="A71" s="101">
        <v>41830</v>
      </c>
      <c r="B71" t="s">
        <v>456</v>
      </c>
      <c r="C71" t="s">
        <v>339</v>
      </c>
      <c r="D71" s="90">
        <v>140000</v>
      </c>
      <c r="E71" s="90">
        <f t="shared" si="2"/>
        <v>315000</v>
      </c>
      <c r="K71" s="90" t="str">
        <f t="shared" si="4"/>
        <v/>
      </c>
    </row>
    <row r="72" spans="1:11" x14ac:dyDescent="0.15">
      <c r="A72" s="101">
        <v>41985</v>
      </c>
      <c r="B72" t="s">
        <v>474</v>
      </c>
      <c r="C72" t="s">
        <v>339</v>
      </c>
      <c r="D72" s="90">
        <v>35000</v>
      </c>
      <c r="E72" s="90">
        <f t="shared" si="2"/>
        <v>350000</v>
      </c>
      <c r="K72" s="90" t="str">
        <f t="shared" si="4"/>
        <v/>
      </c>
    </row>
    <row r="73" spans="1:11" x14ac:dyDescent="0.15">
      <c r="A73" s="101">
        <v>41995</v>
      </c>
      <c r="B73" t="s">
        <v>694</v>
      </c>
      <c r="C73" t="s">
        <v>339</v>
      </c>
      <c r="D73" s="90">
        <v>10000</v>
      </c>
      <c r="E73" s="90">
        <f t="shared" si="2"/>
        <v>360000</v>
      </c>
      <c r="K73" s="90" t="str">
        <f t="shared" si="4"/>
        <v/>
      </c>
    </row>
    <row r="74" spans="1:11" x14ac:dyDescent="0.15">
      <c r="A74" s="101">
        <v>41995</v>
      </c>
      <c r="B74" t="s">
        <v>703</v>
      </c>
      <c r="C74" t="s">
        <v>339</v>
      </c>
      <c r="D74" s="90">
        <v>35000</v>
      </c>
      <c r="E74" s="90">
        <f t="shared" si="2"/>
        <v>395000</v>
      </c>
      <c r="K74" s="90" t="str">
        <f t="shared" si="4"/>
        <v/>
      </c>
    </row>
    <row r="75" spans="1:11" x14ac:dyDescent="0.15">
      <c r="A75" s="101">
        <v>41995</v>
      </c>
      <c r="B75" t="s">
        <v>409</v>
      </c>
      <c r="C75" t="s">
        <v>339</v>
      </c>
      <c r="D75" s="90">
        <v>150000</v>
      </c>
      <c r="E75" s="90">
        <f t="shared" si="2"/>
        <v>545000</v>
      </c>
      <c r="K75" s="90" t="str">
        <f t="shared" si="4"/>
        <v/>
      </c>
    </row>
    <row r="76" spans="1:11" x14ac:dyDescent="0.15">
      <c r="E76" s="90" t="str">
        <f t="shared" si="2"/>
        <v/>
      </c>
      <c r="K76" s="90" t="str">
        <f t="shared" si="4"/>
        <v/>
      </c>
    </row>
    <row r="77" spans="1:11" x14ac:dyDescent="0.15">
      <c r="E77" s="90" t="str">
        <f t="shared" si="2"/>
        <v/>
      </c>
      <c r="K77" s="90" t="str">
        <f t="shared" si="4"/>
        <v/>
      </c>
    </row>
    <row r="78" spans="1:11" x14ac:dyDescent="0.15">
      <c r="E78" s="90" t="str">
        <f t="shared" si="2"/>
        <v/>
      </c>
      <c r="K78" s="90" t="str">
        <f t="shared" si="4"/>
        <v/>
      </c>
    </row>
    <row r="79" spans="1:11" x14ac:dyDescent="0.15">
      <c r="E79" s="90" t="str">
        <f t="shared" si="2"/>
        <v/>
      </c>
      <c r="K79" s="90" t="str">
        <f t="shared" si="4"/>
        <v/>
      </c>
    </row>
    <row r="80" spans="1:11" ht="14.25" thickBot="1" x14ac:dyDescent="0.2">
      <c r="A80" s="118"/>
      <c r="B80" s="117"/>
      <c r="C80" s="117"/>
      <c r="D80" s="114"/>
      <c r="E80" s="114" t="str">
        <f t="shared" si="2"/>
        <v/>
      </c>
      <c r="F80" s="117"/>
      <c r="G80" s="118"/>
      <c r="H80" s="117"/>
      <c r="I80" s="117"/>
      <c r="J80" s="114"/>
      <c r="K80" s="114" t="str">
        <f t="shared" si="4"/>
        <v/>
      </c>
    </row>
    <row r="81" spans="1:11" ht="14.25" thickTop="1" x14ac:dyDescent="0.15">
      <c r="A81" s="101" t="s">
        <v>546</v>
      </c>
      <c r="E81" s="90" t="str">
        <f t="shared" si="2"/>
        <v/>
      </c>
      <c r="G81" s="101" t="s">
        <v>546</v>
      </c>
      <c r="K81" s="90" t="str">
        <f t="shared" si="4"/>
        <v/>
      </c>
    </row>
    <row r="82" spans="1:11" x14ac:dyDescent="0.15">
      <c r="A82" s="101">
        <v>42096</v>
      </c>
      <c r="B82" t="s">
        <v>142</v>
      </c>
      <c r="C82" t="s">
        <v>377</v>
      </c>
      <c r="D82" s="90">
        <v>20000</v>
      </c>
      <c r="E82" s="90">
        <f>IF(D82="","",D82)</f>
        <v>20000</v>
      </c>
      <c r="G82" s="101">
        <v>42026</v>
      </c>
      <c r="H82" t="s">
        <v>94</v>
      </c>
      <c r="I82" t="s">
        <v>339</v>
      </c>
      <c r="J82" s="90">
        <v>90000</v>
      </c>
      <c r="K82" s="90">
        <f>IF(J82="","",J82)</f>
        <v>90000</v>
      </c>
    </row>
    <row r="83" spans="1:11" x14ac:dyDescent="0.15">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15">
      <c r="A84" s="101">
        <v>42104</v>
      </c>
      <c r="B84" t="s">
        <v>145</v>
      </c>
      <c r="C84" t="s">
        <v>377</v>
      </c>
      <c r="D84" s="90">
        <v>20000</v>
      </c>
      <c r="E84" s="90">
        <f t="shared" si="2"/>
        <v>60000</v>
      </c>
      <c r="G84" s="101">
        <v>42110</v>
      </c>
      <c r="H84" t="s">
        <v>147</v>
      </c>
      <c r="I84" t="s">
        <v>339</v>
      </c>
      <c r="J84" s="90">
        <v>20000</v>
      </c>
      <c r="K84" s="90">
        <f t="shared" si="5"/>
        <v>150000</v>
      </c>
    </row>
    <row r="85" spans="1:11" x14ac:dyDescent="0.15">
      <c r="A85" s="101">
        <v>42110</v>
      </c>
      <c r="B85" t="s">
        <v>147</v>
      </c>
      <c r="C85" t="s">
        <v>377</v>
      </c>
      <c r="D85" s="90">
        <v>20000</v>
      </c>
      <c r="E85" s="90">
        <f t="shared" si="2"/>
        <v>80000</v>
      </c>
      <c r="G85" s="101">
        <v>42174</v>
      </c>
      <c r="H85" t="s">
        <v>717</v>
      </c>
      <c r="I85" t="s">
        <v>892</v>
      </c>
      <c r="J85" s="90">
        <v>30000</v>
      </c>
      <c r="K85" s="90">
        <f t="shared" si="5"/>
        <v>180000</v>
      </c>
    </row>
    <row r="86" spans="1:11" x14ac:dyDescent="0.15">
      <c r="A86" s="101">
        <v>42114</v>
      </c>
      <c r="B86" t="s">
        <v>321</v>
      </c>
      <c r="C86" t="s">
        <v>377</v>
      </c>
      <c r="D86" s="90">
        <v>10000</v>
      </c>
      <c r="E86" s="90">
        <f t="shared" si="2"/>
        <v>90000</v>
      </c>
      <c r="G86" s="101">
        <v>42177</v>
      </c>
      <c r="H86" t="s">
        <v>692</v>
      </c>
      <c r="I86" t="s">
        <v>339</v>
      </c>
      <c r="J86" s="90">
        <v>20000</v>
      </c>
      <c r="K86" s="90">
        <f t="shared" si="5"/>
        <v>200000</v>
      </c>
    </row>
    <row r="87" spans="1:11" x14ac:dyDescent="0.15">
      <c r="A87" s="120">
        <v>42131</v>
      </c>
      <c r="B87" s="2" t="s">
        <v>712</v>
      </c>
      <c r="C87" s="2" t="s">
        <v>377</v>
      </c>
      <c r="D87" s="113">
        <v>40000</v>
      </c>
      <c r="E87" s="113">
        <f t="shared" ref="E87:E92" si="6">IF(D87="","",D87+E86)</f>
        <v>130000</v>
      </c>
      <c r="F87" s="2"/>
      <c r="G87" s="120"/>
      <c r="H87" s="2"/>
      <c r="I87" s="2"/>
      <c r="J87" s="113"/>
      <c r="K87" s="113" t="str">
        <f t="shared" si="5"/>
        <v/>
      </c>
    </row>
    <row r="88" spans="1:11" x14ac:dyDescent="0.15">
      <c r="A88" s="120">
        <v>42136</v>
      </c>
      <c r="B88" s="2" t="s">
        <v>695</v>
      </c>
      <c r="C88" s="2" t="s">
        <v>377</v>
      </c>
      <c r="D88" s="113">
        <v>20000</v>
      </c>
      <c r="E88" s="113">
        <f t="shared" si="6"/>
        <v>150000</v>
      </c>
      <c r="F88" s="2"/>
      <c r="G88" s="121"/>
      <c r="H88" s="2"/>
      <c r="I88" s="2"/>
      <c r="J88" s="113"/>
      <c r="K88" s="113" t="str">
        <f t="shared" si="5"/>
        <v/>
      </c>
    </row>
    <row r="89" spans="1:11" x14ac:dyDescent="0.15">
      <c r="A89" s="101">
        <v>42177</v>
      </c>
      <c r="B89" t="s">
        <v>692</v>
      </c>
      <c r="C89" t="s">
        <v>377</v>
      </c>
      <c r="D89" s="90">
        <v>20000</v>
      </c>
      <c r="E89" s="113">
        <f t="shared" si="6"/>
        <v>170000</v>
      </c>
      <c r="K89" s="113" t="str">
        <f t="shared" si="5"/>
        <v/>
      </c>
    </row>
    <row r="90" spans="1:11" x14ac:dyDescent="0.15">
      <c r="A90" s="101">
        <v>42184</v>
      </c>
      <c r="B90" t="s">
        <v>94</v>
      </c>
      <c r="C90" t="s">
        <v>377</v>
      </c>
      <c r="D90" s="90">
        <v>90000</v>
      </c>
      <c r="E90" s="113">
        <f t="shared" si="6"/>
        <v>260000</v>
      </c>
      <c r="K90" s="113" t="str">
        <f t="shared" si="5"/>
        <v/>
      </c>
    </row>
    <row r="91" spans="1:11" x14ac:dyDescent="0.15">
      <c r="A91" s="101">
        <v>42187</v>
      </c>
      <c r="B91" t="s">
        <v>694</v>
      </c>
      <c r="C91" t="s">
        <v>377</v>
      </c>
      <c r="D91" s="90">
        <v>10000</v>
      </c>
      <c r="E91" s="113">
        <f t="shared" si="6"/>
        <v>270000</v>
      </c>
      <c r="K91" s="90" t="str">
        <f t="shared" si="5"/>
        <v/>
      </c>
    </row>
    <row r="92" spans="1:11" x14ac:dyDescent="0.15">
      <c r="A92" s="101">
        <v>42193</v>
      </c>
      <c r="B92" t="s">
        <v>717</v>
      </c>
      <c r="C92" t="s">
        <v>377</v>
      </c>
      <c r="D92" s="90">
        <v>30000</v>
      </c>
      <c r="E92" s="113">
        <f t="shared" si="6"/>
        <v>300000</v>
      </c>
      <c r="K92" s="90" t="str">
        <f t="shared" si="5"/>
        <v/>
      </c>
    </row>
    <row r="93" spans="1:11" x14ac:dyDescent="0.15">
      <c r="A93" s="101">
        <v>42198</v>
      </c>
      <c r="B93" t="s">
        <v>144</v>
      </c>
      <c r="C93" t="s">
        <v>377</v>
      </c>
      <c r="D93" s="90">
        <v>5000</v>
      </c>
      <c r="E93" s="90">
        <f t="shared" si="2"/>
        <v>305000</v>
      </c>
      <c r="K93" s="90" t="str">
        <f t="shared" si="5"/>
        <v/>
      </c>
    </row>
    <row r="94" spans="1:11" x14ac:dyDescent="0.15">
      <c r="A94" s="101">
        <v>42236</v>
      </c>
      <c r="B94" t="s">
        <v>456</v>
      </c>
      <c r="C94" t="s">
        <v>377</v>
      </c>
      <c r="D94" s="90">
        <v>140000</v>
      </c>
      <c r="E94" s="90">
        <f t="shared" si="2"/>
        <v>445000</v>
      </c>
      <c r="K94" s="90" t="str">
        <f t="shared" si="5"/>
        <v/>
      </c>
    </row>
    <row r="95" spans="1:11" x14ac:dyDescent="0.15">
      <c r="A95" s="101">
        <v>42347</v>
      </c>
      <c r="B95" t="s">
        <v>409</v>
      </c>
      <c r="C95" t="s">
        <v>377</v>
      </c>
      <c r="D95" s="90">
        <v>150000</v>
      </c>
      <c r="E95" s="90">
        <f t="shared" si="2"/>
        <v>595000</v>
      </c>
      <c r="K95" s="90" t="str">
        <f t="shared" si="5"/>
        <v/>
      </c>
    </row>
    <row r="96" spans="1:11" x14ac:dyDescent="0.15">
      <c r="A96" s="101">
        <v>42368</v>
      </c>
      <c r="B96" t="s">
        <v>474</v>
      </c>
      <c r="C96" t="s">
        <v>377</v>
      </c>
      <c r="D96" s="90">
        <v>35000</v>
      </c>
      <c r="E96" s="90">
        <f t="shared" si="2"/>
        <v>630000</v>
      </c>
      <c r="K96" s="90" t="str">
        <f t="shared" si="5"/>
        <v/>
      </c>
    </row>
    <row r="97" spans="1:11" x14ac:dyDescent="0.15">
      <c r="E97" s="90" t="str">
        <f t="shared" si="2"/>
        <v/>
      </c>
      <c r="K97" s="90" t="str">
        <f t="shared" si="5"/>
        <v/>
      </c>
    </row>
    <row r="98" spans="1:11" x14ac:dyDescent="0.15">
      <c r="E98" s="90" t="str">
        <f t="shared" si="2"/>
        <v/>
      </c>
      <c r="K98" s="90" t="str">
        <f t="shared" si="5"/>
        <v/>
      </c>
    </row>
    <row r="99" spans="1:11" x14ac:dyDescent="0.15">
      <c r="E99" s="90" t="str">
        <f t="shared" si="2"/>
        <v/>
      </c>
      <c r="K99" s="90" t="str">
        <f t="shared" si="5"/>
        <v/>
      </c>
    </row>
    <row r="100" spans="1:11" x14ac:dyDescent="0.15">
      <c r="E100" s="90" t="str">
        <f t="shared" si="2"/>
        <v/>
      </c>
      <c r="K100" s="90" t="str">
        <f t="shared" si="5"/>
        <v/>
      </c>
    </row>
    <row r="101" spans="1:11" ht="14.25" thickBot="1" x14ac:dyDescent="0.2">
      <c r="A101" s="118"/>
      <c r="B101" s="117"/>
      <c r="C101" s="117"/>
      <c r="D101" s="114"/>
      <c r="E101" s="114" t="str">
        <f>IF(D101="","",D101+E100)</f>
        <v/>
      </c>
      <c r="F101" s="117"/>
      <c r="G101" s="118"/>
      <c r="H101" s="117"/>
      <c r="I101" s="117"/>
      <c r="J101" s="114"/>
      <c r="K101" s="114" t="str">
        <f t="shared" si="5"/>
        <v/>
      </c>
    </row>
    <row r="102" spans="1:11" ht="14.25" thickTop="1" x14ac:dyDescent="0.15">
      <c r="A102" s="101" t="s">
        <v>1629</v>
      </c>
      <c r="E102" s="90" t="str">
        <f>IF(D102="","",D102+E101)</f>
        <v/>
      </c>
      <c r="G102" s="101" t="s">
        <v>1629</v>
      </c>
      <c r="K102" s="90" t="str">
        <f t="shared" si="5"/>
        <v/>
      </c>
    </row>
    <row r="103" spans="1:11" x14ac:dyDescent="0.15">
      <c r="A103" s="101">
        <v>42471</v>
      </c>
      <c r="B103" t="s">
        <v>94</v>
      </c>
      <c r="C103" t="s">
        <v>1695</v>
      </c>
      <c r="D103" s="90">
        <v>90000</v>
      </c>
      <c r="E103" s="90">
        <f>IF(D103="","",D103)</f>
        <v>90000</v>
      </c>
      <c r="G103" s="101">
        <v>42492</v>
      </c>
      <c r="H103" t="s">
        <v>703</v>
      </c>
      <c r="I103" t="s">
        <v>377</v>
      </c>
      <c r="J103" s="90">
        <v>35000</v>
      </c>
      <c r="K103" s="90">
        <f>IF(J103="","",J103)</f>
        <v>35000</v>
      </c>
    </row>
    <row r="104" spans="1:11" x14ac:dyDescent="0.15">
      <c r="A104" s="101">
        <v>42472</v>
      </c>
      <c r="B104" t="s">
        <v>145</v>
      </c>
      <c r="C104" t="s">
        <v>1695</v>
      </c>
      <c r="D104" s="90">
        <v>20000</v>
      </c>
      <c r="E104" s="90">
        <f t="shared" si="2"/>
        <v>110000</v>
      </c>
      <c r="G104" s="101">
        <v>42520</v>
      </c>
      <c r="H104" t="s">
        <v>419</v>
      </c>
      <c r="I104" t="s">
        <v>377</v>
      </c>
      <c r="J104" s="90">
        <v>40000</v>
      </c>
      <c r="K104" s="90">
        <f t="shared" si="5"/>
        <v>75000</v>
      </c>
    </row>
    <row r="105" spans="1:11" x14ac:dyDescent="0.15">
      <c r="A105" s="101">
        <v>42473</v>
      </c>
      <c r="B105" t="s">
        <v>321</v>
      </c>
      <c r="C105" t="s">
        <v>1695</v>
      </c>
      <c r="D105" s="90">
        <v>10000</v>
      </c>
      <c r="E105" s="90">
        <f t="shared" si="2"/>
        <v>120000</v>
      </c>
      <c r="G105" s="101">
        <v>42730</v>
      </c>
      <c r="H105" t="s">
        <v>77</v>
      </c>
      <c r="I105" t="s">
        <v>377</v>
      </c>
      <c r="J105" s="90">
        <v>40000</v>
      </c>
      <c r="K105" s="90">
        <f t="shared" si="5"/>
        <v>115000</v>
      </c>
    </row>
    <row r="106" spans="1:11" x14ac:dyDescent="0.15">
      <c r="A106" s="101">
        <v>42474</v>
      </c>
      <c r="B106" t="s">
        <v>142</v>
      </c>
      <c r="C106" t="s">
        <v>1695</v>
      </c>
      <c r="D106" s="90">
        <v>20000</v>
      </c>
      <c r="E106" s="90">
        <f t="shared" si="2"/>
        <v>140000</v>
      </c>
      <c r="K106" s="90" t="str">
        <f t="shared" si="5"/>
        <v/>
      </c>
    </row>
    <row r="107" spans="1:11" x14ac:dyDescent="0.15">
      <c r="A107" s="101">
        <v>42479</v>
      </c>
      <c r="B107" t="s">
        <v>147</v>
      </c>
      <c r="C107" t="s">
        <v>1695</v>
      </c>
      <c r="D107" s="90">
        <v>20000</v>
      </c>
      <c r="E107" s="90">
        <f t="shared" si="2"/>
        <v>160000</v>
      </c>
      <c r="K107" s="90" t="str">
        <f t="shared" si="5"/>
        <v/>
      </c>
    </row>
    <row r="108" spans="1:11" x14ac:dyDescent="0.15">
      <c r="A108" s="101">
        <v>42480</v>
      </c>
      <c r="B108" t="s">
        <v>146</v>
      </c>
      <c r="C108" t="s">
        <v>1695</v>
      </c>
      <c r="D108" s="90">
        <v>20000</v>
      </c>
      <c r="E108" s="90">
        <f t="shared" si="2"/>
        <v>180000</v>
      </c>
      <c r="K108" s="90" t="str">
        <f t="shared" si="5"/>
        <v/>
      </c>
    </row>
    <row r="109" spans="1:11" x14ac:dyDescent="0.15">
      <c r="A109" s="101">
        <v>42486</v>
      </c>
      <c r="B109" t="s">
        <v>77</v>
      </c>
      <c r="C109" t="s">
        <v>1695</v>
      </c>
      <c r="D109" s="90">
        <v>40000</v>
      </c>
      <c r="E109" s="90">
        <f t="shared" si="2"/>
        <v>220000</v>
      </c>
      <c r="K109" s="90" t="str">
        <f t="shared" si="5"/>
        <v/>
      </c>
    </row>
    <row r="110" spans="1:11" x14ac:dyDescent="0.15">
      <c r="A110" s="101">
        <v>42492</v>
      </c>
      <c r="B110" t="s">
        <v>703</v>
      </c>
      <c r="C110" t="s">
        <v>1695</v>
      </c>
      <c r="D110" s="90">
        <v>35000</v>
      </c>
      <c r="E110" s="90">
        <f t="shared" ref="E110:E119" si="7">IF(D110="","",D110+E109)</f>
        <v>255000</v>
      </c>
      <c r="K110" s="90" t="str">
        <f t="shared" ref="K110:K173" si="8">IF(J110="","",J110+K109)</f>
        <v/>
      </c>
    </row>
    <row r="111" spans="1:11" x14ac:dyDescent="0.15">
      <c r="A111" s="101">
        <v>42514</v>
      </c>
      <c r="B111" t="s">
        <v>694</v>
      </c>
      <c r="C111" t="s">
        <v>1695</v>
      </c>
      <c r="D111" s="90">
        <v>10000</v>
      </c>
      <c r="E111" s="90">
        <f t="shared" si="7"/>
        <v>265000</v>
      </c>
      <c r="K111" s="90" t="str">
        <f t="shared" si="8"/>
        <v/>
      </c>
    </row>
    <row r="112" spans="1:11" x14ac:dyDescent="0.15">
      <c r="A112" s="101">
        <v>42520</v>
      </c>
      <c r="B112" t="s">
        <v>419</v>
      </c>
      <c r="C112" t="s">
        <v>1695</v>
      </c>
      <c r="D112" s="90">
        <v>40000</v>
      </c>
      <c r="E112" s="90">
        <f t="shared" si="7"/>
        <v>305000</v>
      </c>
      <c r="K112" s="90" t="str">
        <f t="shared" si="8"/>
        <v/>
      </c>
    </row>
    <row r="113" spans="1:11" x14ac:dyDescent="0.15">
      <c r="A113" s="101">
        <v>42522</v>
      </c>
      <c r="B113" t="s">
        <v>717</v>
      </c>
      <c r="C113" t="s">
        <v>1695</v>
      </c>
      <c r="D113" s="90">
        <v>30000</v>
      </c>
      <c r="E113" s="90">
        <f t="shared" si="7"/>
        <v>335000</v>
      </c>
      <c r="K113" s="90" t="str">
        <f t="shared" si="8"/>
        <v/>
      </c>
    </row>
    <row r="114" spans="1:11" x14ac:dyDescent="0.15">
      <c r="A114" s="101">
        <v>42535</v>
      </c>
      <c r="B114" t="s">
        <v>456</v>
      </c>
      <c r="C114" t="s">
        <v>1695</v>
      </c>
      <c r="D114" s="90">
        <v>140000</v>
      </c>
      <c r="E114" s="90">
        <f t="shared" si="7"/>
        <v>475000</v>
      </c>
      <c r="K114" s="90" t="str">
        <f t="shared" si="8"/>
        <v/>
      </c>
    </row>
    <row r="115" spans="1:11" x14ac:dyDescent="0.15">
      <c r="A115" s="101">
        <v>42562</v>
      </c>
      <c r="B115" t="s">
        <v>712</v>
      </c>
      <c r="C115" t="s">
        <v>1695</v>
      </c>
      <c r="D115" s="90">
        <v>40000</v>
      </c>
      <c r="E115" s="90">
        <f t="shared" si="7"/>
        <v>515000</v>
      </c>
      <c r="K115" s="90" t="str">
        <f t="shared" si="8"/>
        <v/>
      </c>
    </row>
    <row r="116" spans="1:11" x14ac:dyDescent="0.15">
      <c r="A116" s="101">
        <v>42703</v>
      </c>
      <c r="B116" t="s">
        <v>409</v>
      </c>
      <c r="C116" t="s">
        <v>1695</v>
      </c>
      <c r="D116" s="90">
        <v>150000</v>
      </c>
      <c r="E116" s="90">
        <f t="shared" si="7"/>
        <v>665000</v>
      </c>
      <c r="K116" s="90" t="str">
        <f t="shared" si="8"/>
        <v/>
      </c>
    </row>
    <row r="117" spans="1:11" x14ac:dyDescent="0.15">
      <c r="E117" s="90" t="str">
        <f t="shared" si="7"/>
        <v/>
      </c>
      <c r="K117" s="90" t="str">
        <f t="shared" si="8"/>
        <v/>
      </c>
    </row>
    <row r="118" spans="1:11" x14ac:dyDescent="0.15">
      <c r="E118" s="90" t="str">
        <f t="shared" si="7"/>
        <v/>
      </c>
      <c r="K118" s="90" t="str">
        <f t="shared" si="8"/>
        <v/>
      </c>
    </row>
    <row r="119" spans="1:11" x14ac:dyDescent="0.15">
      <c r="E119" s="90" t="str">
        <f t="shared" si="7"/>
        <v/>
      </c>
      <c r="K119" s="90" t="str">
        <f t="shared" si="8"/>
        <v/>
      </c>
    </row>
    <row r="120" spans="1:11" ht="14.25" thickBot="1" x14ac:dyDescent="0.2">
      <c r="A120" s="118"/>
      <c r="B120" s="117"/>
      <c r="C120" s="117"/>
      <c r="D120" s="114"/>
      <c r="E120" s="114" t="str">
        <f>IF(D120="","",D120+E119)</f>
        <v/>
      </c>
      <c r="F120" s="117"/>
      <c r="G120" s="118"/>
      <c r="H120" s="117"/>
      <c r="I120" s="117"/>
      <c r="J120" s="114"/>
      <c r="K120" s="114" t="str">
        <f t="shared" si="8"/>
        <v/>
      </c>
    </row>
    <row r="121" spans="1:11" ht="14.25" thickTop="1" x14ac:dyDescent="0.15">
      <c r="A121" s="101" t="s">
        <v>1758</v>
      </c>
      <c r="E121" s="90" t="str">
        <f>IF(D121="","",D121+E120)</f>
        <v/>
      </c>
      <c r="K121" s="90" t="str">
        <f t="shared" si="8"/>
        <v/>
      </c>
    </row>
    <row r="122" spans="1:11" x14ac:dyDescent="0.15">
      <c r="A122" s="101">
        <v>42842</v>
      </c>
      <c r="B122" t="s">
        <v>145</v>
      </c>
      <c r="C122" t="s">
        <v>1984</v>
      </c>
      <c r="D122" s="90">
        <v>20000</v>
      </c>
      <c r="E122" s="90">
        <f>IF(D122="","",D122)</f>
        <v>20000</v>
      </c>
      <c r="G122" s="101">
        <v>42825</v>
      </c>
      <c r="H122" t="s">
        <v>474</v>
      </c>
      <c r="I122" t="s">
        <v>1695</v>
      </c>
      <c r="J122" s="90">
        <v>35000</v>
      </c>
      <c r="K122" s="90">
        <f>IF(J122="","",J122)</f>
        <v>35000</v>
      </c>
    </row>
    <row r="123" spans="1:11" x14ac:dyDescent="0.15">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15">
      <c r="A124" s="101">
        <v>42843</v>
      </c>
      <c r="B124" t="s">
        <v>142</v>
      </c>
      <c r="C124" t="s">
        <v>1984</v>
      </c>
      <c r="D124" s="90">
        <v>20000</v>
      </c>
      <c r="E124" s="90">
        <f t="shared" si="9"/>
        <v>60000</v>
      </c>
      <c r="G124" s="101">
        <v>42850</v>
      </c>
      <c r="H124" t="s">
        <v>692</v>
      </c>
      <c r="I124" t="s">
        <v>1695</v>
      </c>
      <c r="J124" s="90">
        <v>20000</v>
      </c>
      <c r="K124" s="90">
        <f t="shared" si="10"/>
        <v>60000</v>
      </c>
    </row>
    <row r="125" spans="1:11" x14ac:dyDescent="0.15">
      <c r="A125" s="101">
        <v>42845</v>
      </c>
      <c r="B125" t="s">
        <v>77</v>
      </c>
      <c r="C125" t="s">
        <v>1984</v>
      </c>
      <c r="D125" s="90">
        <v>40000</v>
      </c>
      <c r="E125" s="90">
        <f t="shared" si="9"/>
        <v>100000</v>
      </c>
      <c r="G125" s="101">
        <v>43021</v>
      </c>
      <c r="H125" t="s">
        <v>695</v>
      </c>
      <c r="I125" t="s">
        <v>1695</v>
      </c>
      <c r="J125" s="90">
        <v>20000</v>
      </c>
      <c r="K125" s="90">
        <f t="shared" si="10"/>
        <v>80000</v>
      </c>
    </row>
    <row r="126" spans="1:11" x14ac:dyDescent="0.15">
      <c r="A126" s="101">
        <v>42846</v>
      </c>
      <c r="B126" t="s">
        <v>694</v>
      </c>
      <c r="C126" t="s">
        <v>1984</v>
      </c>
      <c r="D126" s="90">
        <v>10000</v>
      </c>
      <c r="E126" s="90">
        <f t="shared" si="9"/>
        <v>110000</v>
      </c>
      <c r="K126" s="90" t="str">
        <f t="shared" si="10"/>
        <v/>
      </c>
    </row>
    <row r="127" spans="1:11" x14ac:dyDescent="0.15">
      <c r="A127" s="101">
        <v>42846</v>
      </c>
      <c r="B127" t="s">
        <v>712</v>
      </c>
      <c r="C127" t="s">
        <v>1984</v>
      </c>
      <c r="D127" s="90">
        <v>40000</v>
      </c>
      <c r="E127" s="90">
        <f t="shared" si="9"/>
        <v>150000</v>
      </c>
      <c r="K127" s="90" t="str">
        <f t="shared" si="10"/>
        <v/>
      </c>
    </row>
    <row r="128" spans="1:11" x14ac:dyDescent="0.15">
      <c r="A128" s="101">
        <v>42849</v>
      </c>
      <c r="B128" t="s">
        <v>147</v>
      </c>
      <c r="C128" t="s">
        <v>1984</v>
      </c>
      <c r="D128" s="90">
        <v>20000</v>
      </c>
      <c r="E128" s="90">
        <f t="shared" si="9"/>
        <v>170000</v>
      </c>
      <c r="K128" s="90" t="str">
        <f t="shared" si="10"/>
        <v/>
      </c>
    </row>
    <row r="129" spans="1:11" x14ac:dyDescent="0.15">
      <c r="A129" s="101">
        <v>42850</v>
      </c>
      <c r="B129" t="s">
        <v>692</v>
      </c>
      <c r="C129" t="s">
        <v>1984</v>
      </c>
      <c r="D129" s="90">
        <v>20000</v>
      </c>
      <c r="E129" s="90">
        <f t="shared" si="9"/>
        <v>190000</v>
      </c>
      <c r="K129" s="90" t="str">
        <f t="shared" si="8"/>
        <v/>
      </c>
    </row>
    <row r="130" spans="1:11" x14ac:dyDescent="0.15">
      <c r="A130" s="101">
        <v>42850</v>
      </c>
      <c r="B130" t="s">
        <v>703</v>
      </c>
      <c r="C130" t="s">
        <v>1984</v>
      </c>
      <c r="D130" s="90">
        <v>35000</v>
      </c>
      <c r="E130" s="90">
        <f t="shared" si="9"/>
        <v>225000</v>
      </c>
      <c r="K130" s="90" t="str">
        <f t="shared" si="8"/>
        <v/>
      </c>
    </row>
    <row r="131" spans="1:11" x14ac:dyDescent="0.15">
      <c r="A131" s="101">
        <v>42852</v>
      </c>
      <c r="B131" t="s">
        <v>717</v>
      </c>
      <c r="C131" t="s">
        <v>1984</v>
      </c>
      <c r="D131" s="90">
        <v>30000</v>
      </c>
      <c r="E131" s="90">
        <f t="shared" si="9"/>
        <v>255000</v>
      </c>
      <c r="K131" s="90" t="str">
        <f t="shared" si="8"/>
        <v/>
      </c>
    </row>
    <row r="132" spans="1:11" x14ac:dyDescent="0.15">
      <c r="A132" s="101">
        <v>42885</v>
      </c>
      <c r="B132" t="s">
        <v>321</v>
      </c>
      <c r="C132" t="s">
        <v>1984</v>
      </c>
      <c r="D132" s="90">
        <v>10000</v>
      </c>
      <c r="E132" s="90">
        <f t="shared" si="9"/>
        <v>265000</v>
      </c>
      <c r="K132" s="90" t="str">
        <f t="shared" si="8"/>
        <v/>
      </c>
    </row>
    <row r="133" spans="1:11" x14ac:dyDescent="0.15">
      <c r="A133" s="101">
        <v>42887</v>
      </c>
      <c r="B133" t="s">
        <v>456</v>
      </c>
      <c r="C133" t="s">
        <v>1984</v>
      </c>
      <c r="D133" s="90">
        <v>140000</v>
      </c>
      <c r="E133" s="90">
        <f t="shared" si="9"/>
        <v>405000</v>
      </c>
      <c r="K133" s="90" t="str">
        <f t="shared" si="8"/>
        <v/>
      </c>
    </row>
    <row r="134" spans="1:11" x14ac:dyDescent="0.15">
      <c r="A134" s="101">
        <v>42928</v>
      </c>
      <c r="B134" t="s">
        <v>144</v>
      </c>
      <c r="C134" t="s">
        <v>1984</v>
      </c>
      <c r="D134" s="90">
        <v>5000</v>
      </c>
      <c r="E134" s="90">
        <f t="shared" si="9"/>
        <v>410000</v>
      </c>
      <c r="K134" s="90" t="str">
        <f t="shared" si="8"/>
        <v/>
      </c>
    </row>
    <row r="135" spans="1:11" x14ac:dyDescent="0.15">
      <c r="A135" s="101">
        <v>43021</v>
      </c>
      <c r="B135" t="s">
        <v>695</v>
      </c>
      <c r="C135" t="s">
        <v>1984</v>
      </c>
      <c r="D135" s="90">
        <v>20000</v>
      </c>
      <c r="E135" s="90">
        <f t="shared" si="9"/>
        <v>430000</v>
      </c>
      <c r="K135" s="90" t="str">
        <f t="shared" si="8"/>
        <v/>
      </c>
    </row>
    <row r="136" spans="1:11" x14ac:dyDescent="0.15">
      <c r="A136" s="101">
        <v>43033</v>
      </c>
      <c r="B136" t="s">
        <v>409</v>
      </c>
      <c r="C136" t="s">
        <v>1984</v>
      </c>
      <c r="D136" s="90">
        <v>150000</v>
      </c>
      <c r="E136" s="90">
        <f t="shared" si="9"/>
        <v>580000</v>
      </c>
      <c r="K136" s="90" t="str">
        <f t="shared" si="8"/>
        <v/>
      </c>
    </row>
    <row r="137" spans="1:11" x14ac:dyDescent="0.15">
      <c r="E137" s="90" t="str">
        <f t="shared" si="9"/>
        <v/>
      </c>
      <c r="K137" s="90" t="str">
        <f t="shared" si="8"/>
        <v/>
      </c>
    </row>
    <row r="138" spans="1:11" x14ac:dyDescent="0.15">
      <c r="E138" s="90" t="str">
        <f t="shared" si="9"/>
        <v/>
      </c>
      <c r="K138" s="90" t="str">
        <f t="shared" si="8"/>
        <v/>
      </c>
    </row>
    <row r="139" spans="1:11" ht="14.25" thickBot="1" x14ac:dyDescent="0.2">
      <c r="A139" s="118"/>
      <c r="B139" s="117"/>
      <c r="C139" s="117"/>
      <c r="D139" s="114"/>
      <c r="E139" s="114" t="str">
        <f t="shared" si="9"/>
        <v/>
      </c>
      <c r="F139" s="117"/>
      <c r="G139" s="118"/>
      <c r="H139" s="117"/>
      <c r="I139" s="117"/>
      <c r="J139" s="114"/>
      <c r="K139" s="114" t="str">
        <f>IF(J139="","",J139+K138)</f>
        <v/>
      </c>
    </row>
    <row r="140" spans="1:11" ht="14.25" thickTop="1" x14ac:dyDescent="0.15">
      <c r="A140" s="101" t="s">
        <v>1759</v>
      </c>
      <c r="E140" s="90" t="str">
        <f t="shared" si="9"/>
        <v/>
      </c>
      <c r="K140" s="90" t="str">
        <f>IF(J140="","",J140+K139)</f>
        <v/>
      </c>
    </row>
    <row r="141" spans="1:11" x14ac:dyDescent="0.15">
      <c r="A141" s="101">
        <v>43217</v>
      </c>
      <c r="B141" t="s">
        <v>146</v>
      </c>
      <c r="C141" t="s">
        <v>2570</v>
      </c>
      <c r="D141" s="90">
        <v>20000</v>
      </c>
      <c r="E141" s="90">
        <f>IF(D141="","",D141)</f>
        <v>20000</v>
      </c>
      <c r="G141" s="101">
        <v>43161</v>
      </c>
      <c r="H141" t="s">
        <v>94</v>
      </c>
      <c r="I141" t="s">
        <v>1984</v>
      </c>
      <c r="J141" s="90">
        <v>90000</v>
      </c>
      <c r="K141" s="90">
        <f>IF(J141="","",J141)</f>
        <v>90000</v>
      </c>
    </row>
    <row r="142" spans="1:11" x14ac:dyDescent="0.15">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15">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15">
      <c r="A144" s="101">
        <v>43222</v>
      </c>
      <c r="B144" t="s">
        <v>717</v>
      </c>
      <c r="C144" t="s">
        <v>2570</v>
      </c>
      <c r="D144" s="90">
        <v>30000</v>
      </c>
      <c r="E144" s="90">
        <f t="shared" si="9"/>
        <v>110000</v>
      </c>
      <c r="K144" s="90" t="str">
        <f t="shared" si="11"/>
        <v/>
      </c>
    </row>
    <row r="145" spans="1:11" x14ac:dyDescent="0.15">
      <c r="A145" s="101">
        <v>43229</v>
      </c>
      <c r="B145" t="s">
        <v>321</v>
      </c>
      <c r="C145" t="s">
        <v>2570</v>
      </c>
      <c r="D145" s="90">
        <v>10000</v>
      </c>
      <c r="E145" s="90">
        <f t="shared" si="9"/>
        <v>120000</v>
      </c>
      <c r="K145" s="90" t="str">
        <f t="shared" si="11"/>
        <v/>
      </c>
    </row>
    <row r="146" spans="1:11" x14ac:dyDescent="0.15">
      <c r="A146" s="101">
        <v>43230</v>
      </c>
      <c r="B146" t="s">
        <v>142</v>
      </c>
      <c r="C146" t="s">
        <v>2570</v>
      </c>
      <c r="D146" s="90">
        <v>20000</v>
      </c>
      <c r="E146" s="90">
        <f t="shared" si="9"/>
        <v>140000</v>
      </c>
      <c r="K146" s="90" t="str">
        <f t="shared" si="11"/>
        <v/>
      </c>
    </row>
    <row r="147" spans="1:11" x14ac:dyDescent="0.15">
      <c r="A147" s="101">
        <v>43241</v>
      </c>
      <c r="B147" t="s">
        <v>77</v>
      </c>
      <c r="C147" t="s">
        <v>2570</v>
      </c>
      <c r="D147" s="90">
        <v>40000</v>
      </c>
      <c r="E147" s="90">
        <f t="shared" si="9"/>
        <v>180000</v>
      </c>
      <c r="K147" s="90" t="str">
        <f t="shared" si="11"/>
        <v/>
      </c>
    </row>
    <row r="148" spans="1:11" x14ac:dyDescent="0.15">
      <c r="A148" s="101">
        <v>43255</v>
      </c>
      <c r="B148" t="s">
        <v>692</v>
      </c>
      <c r="C148" t="s">
        <v>2570</v>
      </c>
      <c r="D148" s="90">
        <v>20000</v>
      </c>
      <c r="E148" s="90">
        <f t="shared" si="9"/>
        <v>200000</v>
      </c>
      <c r="K148" s="90" t="str">
        <f t="shared" si="8"/>
        <v/>
      </c>
    </row>
    <row r="149" spans="1:11" x14ac:dyDescent="0.15">
      <c r="A149" s="101">
        <v>43256</v>
      </c>
      <c r="B149" t="s">
        <v>703</v>
      </c>
      <c r="C149" t="s">
        <v>2570</v>
      </c>
      <c r="D149" s="90">
        <v>35000</v>
      </c>
      <c r="E149" s="90">
        <f t="shared" si="9"/>
        <v>235000</v>
      </c>
      <c r="K149" s="90" t="str">
        <f t="shared" si="8"/>
        <v/>
      </c>
    </row>
    <row r="150" spans="1:11" x14ac:dyDescent="0.15">
      <c r="A150" s="101">
        <v>43280</v>
      </c>
      <c r="B150" t="s">
        <v>147</v>
      </c>
      <c r="C150" t="s">
        <v>2570</v>
      </c>
      <c r="D150" s="90">
        <v>20000</v>
      </c>
      <c r="E150" s="90">
        <f t="shared" si="9"/>
        <v>255000</v>
      </c>
      <c r="K150" s="90" t="str">
        <f t="shared" si="8"/>
        <v/>
      </c>
    </row>
    <row r="151" spans="1:11" x14ac:dyDescent="0.15">
      <c r="A151" s="101">
        <v>43290</v>
      </c>
      <c r="B151" t="s">
        <v>456</v>
      </c>
      <c r="C151" t="s">
        <v>2570</v>
      </c>
      <c r="D151" s="90">
        <v>140000</v>
      </c>
      <c r="E151" s="90">
        <f t="shared" si="9"/>
        <v>395000</v>
      </c>
      <c r="K151" s="90" t="str">
        <f t="shared" si="8"/>
        <v/>
      </c>
    </row>
    <row r="152" spans="1:11" x14ac:dyDescent="0.15">
      <c r="A152" s="101">
        <v>43308</v>
      </c>
      <c r="B152" t="s">
        <v>474</v>
      </c>
      <c r="C152" t="s">
        <v>2570</v>
      </c>
      <c r="D152" s="90">
        <v>35000</v>
      </c>
      <c r="E152" s="90">
        <f t="shared" si="9"/>
        <v>430000</v>
      </c>
      <c r="K152" s="90" t="str">
        <f t="shared" si="8"/>
        <v/>
      </c>
    </row>
    <row r="153" spans="1:11" x14ac:dyDescent="0.15">
      <c r="A153" s="101">
        <v>43434</v>
      </c>
      <c r="B153" t="s">
        <v>2614</v>
      </c>
      <c r="C153" t="s">
        <v>2629</v>
      </c>
      <c r="D153" s="90">
        <v>150000</v>
      </c>
      <c r="E153" s="90">
        <f t="shared" si="9"/>
        <v>580000</v>
      </c>
      <c r="K153" s="90" t="str">
        <f t="shared" si="8"/>
        <v/>
      </c>
    </row>
    <row r="154" spans="1:11" x14ac:dyDescent="0.15">
      <c r="A154" s="101">
        <v>43453</v>
      </c>
      <c r="B154" t="s">
        <v>1675</v>
      </c>
      <c r="C154" t="s">
        <v>2717</v>
      </c>
      <c r="D154" s="90">
        <v>90000</v>
      </c>
      <c r="E154" s="90">
        <f t="shared" si="9"/>
        <v>670000</v>
      </c>
      <c r="K154" s="90" t="str">
        <f t="shared" si="8"/>
        <v/>
      </c>
    </row>
    <row r="155" spans="1:11" x14ac:dyDescent="0.15">
      <c r="E155" s="90" t="str">
        <f t="shared" si="9"/>
        <v/>
      </c>
      <c r="K155" s="90" t="str">
        <f t="shared" si="8"/>
        <v/>
      </c>
    </row>
    <row r="156" spans="1:11" x14ac:dyDescent="0.15">
      <c r="E156" s="90" t="str">
        <f t="shared" si="9"/>
        <v/>
      </c>
      <c r="K156" s="90" t="str">
        <f t="shared" si="8"/>
        <v/>
      </c>
    </row>
    <row r="157" spans="1:11" x14ac:dyDescent="0.15">
      <c r="A157" s="101" t="s">
        <v>3038</v>
      </c>
      <c r="E157" s="90" t="str">
        <f t="shared" si="9"/>
        <v/>
      </c>
      <c r="K157" s="90" t="str">
        <f t="shared" si="8"/>
        <v/>
      </c>
    </row>
    <row r="158" spans="1:11" x14ac:dyDescent="0.15">
      <c r="A158" s="101">
        <v>43563</v>
      </c>
      <c r="B158" t="s">
        <v>2973</v>
      </c>
      <c r="D158" s="90">
        <v>20000</v>
      </c>
      <c r="E158" s="90">
        <f>IF(D158="","",D158)</f>
        <v>20000</v>
      </c>
      <c r="G158" s="101">
        <v>43564</v>
      </c>
      <c r="H158" t="s">
        <v>2969</v>
      </c>
      <c r="J158" s="90">
        <v>40000</v>
      </c>
      <c r="K158" s="90">
        <f>IF(J158="","",J158)</f>
        <v>40000</v>
      </c>
    </row>
    <row r="159" spans="1:11" x14ac:dyDescent="0.15">
      <c r="A159" s="101">
        <v>43564</v>
      </c>
      <c r="B159" t="s">
        <v>2969</v>
      </c>
      <c r="D159" s="90">
        <v>40000</v>
      </c>
      <c r="E159" s="90">
        <f t="shared" si="9"/>
        <v>60000</v>
      </c>
      <c r="G159" s="101">
        <v>43570</v>
      </c>
      <c r="H159" t="s">
        <v>2976</v>
      </c>
      <c r="J159" s="90">
        <v>20000</v>
      </c>
      <c r="K159" s="90">
        <f t="shared" si="8"/>
        <v>60000</v>
      </c>
    </row>
    <row r="160" spans="1:11" x14ac:dyDescent="0.15">
      <c r="A160" s="101">
        <v>43564</v>
      </c>
      <c r="B160" t="s">
        <v>2963</v>
      </c>
      <c r="D160" s="90">
        <v>20000</v>
      </c>
      <c r="E160" s="90">
        <f t="shared" si="9"/>
        <v>80000</v>
      </c>
      <c r="G160" s="101">
        <v>43627</v>
      </c>
      <c r="H160" t="s">
        <v>2991</v>
      </c>
      <c r="J160" s="90">
        <v>10000</v>
      </c>
      <c r="K160" s="90">
        <f t="shared" si="8"/>
        <v>70000</v>
      </c>
    </row>
    <row r="161" spans="1:11" x14ac:dyDescent="0.15">
      <c r="A161" s="101">
        <v>43564</v>
      </c>
      <c r="B161" t="s">
        <v>2974</v>
      </c>
      <c r="D161" s="90">
        <v>20000</v>
      </c>
      <c r="E161" s="90">
        <f t="shared" si="9"/>
        <v>100000</v>
      </c>
      <c r="K161" s="90" t="str">
        <f t="shared" si="8"/>
        <v/>
      </c>
    </row>
    <row r="162" spans="1:11" x14ac:dyDescent="0.15">
      <c r="A162" s="101">
        <v>43570</v>
      </c>
      <c r="B162" t="s">
        <v>2976</v>
      </c>
      <c r="D162" s="90">
        <v>20000</v>
      </c>
      <c r="E162" s="90">
        <f t="shared" si="9"/>
        <v>120000</v>
      </c>
      <c r="K162" s="90" t="str">
        <f t="shared" si="8"/>
        <v/>
      </c>
    </row>
    <row r="163" spans="1:11" x14ac:dyDescent="0.15">
      <c r="A163" s="101">
        <v>43570</v>
      </c>
      <c r="B163" t="s">
        <v>2977</v>
      </c>
      <c r="D163" s="90">
        <v>20000</v>
      </c>
      <c r="E163" s="90">
        <f t="shared" si="9"/>
        <v>140000</v>
      </c>
      <c r="K163" s="90" t="str">
        <f t="shared" si="8"/>
        <v/>
      </c>
    </row>
    <row r="164" spans="1:11" x14ac:dyDescent="0.15">
      <c r="A164" s="101">
        <v>43572</v>
      </c>
      <c r="B164" t="s">
        <v>2980</v>
      </c>
      <c r="D164" s="90">
        <v>10000</v>
      </c>
      <c r="E164" s="90">
        <f t="shared" si="9"/>
        <v>150000</v>
      </c>
      <c r="K164" s="90" t="str">
        <f t="shared" si="8"/>
        <v/>
      </c>
    </row>
    <row r="165" spans="1:11" x14ac:dyDescent="0.15">
      <c r="A165" s="101">
        <v>43573</v>
      </c>
      <c r="B165" t="s">
        <v>2981</v>
      </c>
      <c r="D165" s="90">
        <v>20000</v>
      </c>
      <c r="E165" s="90">
        <f t="shared" si="9"/>
        <v>170000</v>
      </c>
      <c r="K165" s="90" t="str">
        <f t="shared" si="8"/>
        <v/>
      </c>
    </row>
    <row r="166" spans="1:11" x14ac:dyDescent="0.15">
      <c r="A166" s="101">
        <v>43573</v>
      </c>
      <c r="B166" t="s">
        <v>2982</v>
      </c>
      <c r="D166" s="90">
        <v>30000</v>
      </c>
      <c r="E166" s="90">
        <f t="shared" si="9"/>
        <v>200000</v>
      </c>
      <c r="K166" s="90" t="str">
        <f t="shared" si="8"/>
        <v/>
      </c>
    </row>
    <row r="167" spans="1:11" x14ac:dyDescent="0.15">
      <c r="A167" s="101">
        <v>43577</v>
      </c>
      <c r="B167" t="s">
        <v>2984</v>
      </c>
      <c r="D167" s="90">
        <v>40000</v>
      </c>
      <c r="E167" s="90">
        <f t="shared" si="9"/>
        <v>240000</v>
      </c>
      <c r="K167" s="90" t="str">
        <f t="shared" si="8"/>
        <v/>
      </c>
    </row>
    <row r="168" spans="1:11" x14ac:dyDescent="0.15">
      <c r="A168" s="101">
        <v>43593</v>
      </c>
      <c r="B168" t="s">
        <v>2964</v>
      </c>
      <c r="D168" s="90">
        <v>90000</v>
      </c>
      <c r="E168" s="90">
        <f t="shared" si="9"/>
        <v>330000</v>
      </c>
      <c r="K168" s="90" t="str">
        <f t="shared" si="8"/>
        <v/>
      </c>
    </row>
    <row r="169" spans="1:11" x14ac:dyDescent="0.15">
      <c r="A169" s="101">
        <v>43595</v>
      </c>
      <c r="B169" t="s">
        <v>2985</v>
      </c>
      <c r="D169" s="90">
        <v>35000</v>
      </c>
      <c r="E169" s="90">
        <f t="shared" si="9"/>
        <v>365000</v>
      </c>
      <c r="K169" s="90" t="str">
        <f t="shared" si="8"/>
        <v/>
      </c>
    </row>
    <row r="170" spans="1:11" x14ac:dyDescent="0.15">
      <c r="A170" s="101">
        <v>43605</v>
      </c>
      <c r="B170" t="s">
        <v>2986</v>
      </c>
      <c r="D170" s="90">
        <v>40000</v>
      </c>
      <c r="E170" s="90">
        <f t="shared" si="9"/>
        <v>405000</v>
      </c>
      <c r="K170" s="90" t="str">
        <f t="shared" si="8"/>
        <v/>
      </c>
    </row>
    <row r="171" spans="1:11" x14ac:dyDescent="0.15">
      <c r="A171" s="101">
        <v>43627</v>
      </c>
      <c r="B171" t="s">
        <v>2991</v>
      </c>
      <c r="D171" s="90">
        <v>10000</v>
      </c>
      <c r="E171" s="90">
        <f>IF(D171="","",D171+E170)</f>
        <v>415000</v>
      </c>
      <c r="K171" s="90" t="str">
        <f t="shared" si="8"/>
        <v/>
      </c>
    </row>
    <row r="172" spans="1:11" x14ac:dyDescent="0.15">
      <c r="A172" s="101">
        <v>43711</v>
      </c>
      <c r="B172" t="s">
        <v>2993</v>
      </c>
      <c r="D172" s="90">
        <v>140000</v>
      </c>
      <c r="E172" s="90">
        <f>IF(D172="","",D172+E171)</f>
        <v>555000</v>
      </c>
      <c r="K172" s="90" t="str">
        <f t="shared" si="8"/>
        <v/>
      </c>
    </row>
    <row r="173" spans="1:11" x14ac:dyDescent="0.15">
      <c r="A173" s="101">
        <v>43769</v>
      </c>
      <c r="B173" t="s">
        <v>3001</v>
      </c>
      <c r="D173" s="90">
        <v>35000</v>
      </c>
      <c r="E173" s="90">
        <f>IF(D173="","",D173+E172)</f>
        <v>590000</v>
      </c>
      <c r="K173" s="90" t="str">
        <f t="shared" si="8"/>
        <v/>
      </c>
    </row>
    <row r="174" spans="1:11" x14ac:dyDescent="0.15">
      <c r="A174" s="101">
        <v>43774</v>
      </c>
      <c r="B174" t="s">
        <v>3002</v>
      </c>
      <c r="D174" s="90">
        <v>5000</v>
      </c>
      <c r="E174" s="90">
        <f t="shared" ref="E174:E236" si="12">IF(D174="","",D174+E173)</f>
        <v>595000</v>
      </c>
      <c r="K174" s="90" t="str">
        <f t="shared" ref="K174:K236" si="13">IF(J174="","",J174+K173)</f>
        <v/>
      </c>
    </row>
    <row r="175" spans="1:11" x14ac:dyDescent="0.15">
      <c r="A175" s="101">
        <v>43809</v>
      </c>
      <c r="B175" t="s">
        <v>409</v>
      </c>
      <c r="D175" s="90">
        <v>150000</v>
      </c>
      <c r="E175" s="90">
        <f t="shared" si="12"/>
        <v>745000</v>
      </c>
      <c r="K175" s="90" t="str">
        <f t="shared" si="13"/>
        <v/>
      </c>
    </row>
    <row r="176" spans="1:11" x14ac:dyDescent="0.15">
      <c r="E176" s="90" t="str">
        <f t="shared" si="12"/>
        <v/>
      </c>
      <c r="K176" s="90" t="str">
        <f t="shared" si="13"/>
        <v/>
      </c>
    </row>
    <row r="177" spans="1:11" x14ac:dyDescent="0.15">
      <c r="E177" s="90" t="str">
        <f t="shared" si="12"/>
        <v/>
      </c>
      <c r="K177" s="90" t="str">
        <f t="shared" si="13"/>
        <v/>
      </c>
    </row>
    <row r="178" spans="1:11" x14ac:dyDescent="0.15">
      <c r="A178" s="101" t="s">
        <v>2896</v>
      </c>
      <c r="E178" s="90" t="str">
        <f t="shared" si="12"/>
        <v/>
      </c>
      <c r="K178" s="90" t="str">
        <f t="shared" si="13"/>
        <v/>
      </c>
    </row>
    <row r="179" spans="1:11" x14ac:dyDescent="0.15">
      <c r="A179" s="101">
        <v>44055</v>
      </c>
      <c r="B179" t="s">
        <v>3098</v>
      </c>
      <c r="D179" s="90">
        <v>35000</v>
      </c>
      <c r="E179" s="90">
        <f>IF(D179="","",D179)</f>
        <v>35000</v>
      </c>
      <c r="G179" s="101">
        <v>44224</v>
      </c>
      <c r="H179" t="s">
        <v>3325</v>
      </c>
      <c r="J179" s="90">
        <v>90000</v>
      </c>
      <c r="K179" s="90">
        <f>IF(J179="","",J179)</f>
        <v>90000</v>
      </c>
    </row>
    <row r="180" spans="1:11" x14ac:dyDescent="0.15">
      <c r="A180" s="101">
        <v>44055</v>
      </c>
      <c r="B180" t="s">
        <v>3099</v>
      </c>
      <c r="D180" s="90">
        <v>20000</v>
      </c>
      <c r="E180" s="90">
        <f t="shared" si="12"/>
        <v>55000</v>
      </c>
      <c r="G180" s="101">
        <v>44251</v>
      </c>
      <c r="H180" t="s">
        <v>3326</v>
      </c>
      <c r="J180" s="90">
        <v>40000</v>
      </c>
      <c r="K180" s="90">
        <f t="shared" si="13"/>
        <v>130000</v>
      </c>
    </row>
    <row r="181" spans="1:11" x14ac:dyDescent="0.15">
      <c r="A181" s="101">
        <v>44055</v>
      </c>
      <c r="B181" t="s">
        <v>3082</v>
      </c>
      <c r="D181" s="90">
        <v>20000</v>
      </c>
      <c r="E181" s="90">
        <f t="shared" si="12"/>
        <v>75000</v>
      </c>
      <c r="K181" s="90" t="str">
        <f t="shared" si="13"/>
        <v/>
      </c>
    </row>
    <row r="182" spans="1:11" x14ac:dyDescent="0.15">
      <c r="A182" s="101">
        <v>44056</v>
      </c>
      <c r="B182" t="s">
        <v>147</v>
      </c>
      <c r="D182" s="90">
        <v>20000</v>
      </c>
      <c r="E182" s="90">
        <f t="shared" si="12"/>
        <v>95000</v>
      </c>
      <c r="K182" s="90" t="str">
        <f t="shared" si="13"/>
        <v/>
      </c>
    </row>
    <row r="183" spans="1:11" x14ac:dyDescent="0.15">
      <c r="A183" s="101">
        <v>44061</v>
      </c>
      <c r="B183" t="s">
        <v>717</v>
      </c>
      <c r="D183" s="90">
        <v>30000</v>
      </c>
      <c r="E183" s="90">
        <f t="shared" si="12"/>
        <v>125000</v>
      </c>
      <c r="K183" s="90" t="str">
        <f t="shared" si="13"/>
        <v/>
      </c>
    </row>
    <row r="184" spans="1:11" x14ac:dyDescent="0.15">
      <c r="A184" s="101">
        <v>44064</v>
      </c>
      <c r="B184" t="s">
        <v>456</v>
      </c>
      <c r="D184" s="90">
        <v>140000</v>
      </c>
      <c r="E184" s="90">
        <f t="shared" si="12"/>
        <v>265000</v>
      </c>
      <c r="K184" s="90" t="str">
        <f t="shared" si="13"/>
        <v/>
      </c>
    </row>
    <row r="185" spans="1:11" x14ac:dyDescent="0.15">
      <c r="A185" s="101">
        <v>44064</v>
      </c>
      <c r="B185" t="s">
        <v>77</v>
      </c>
      <c r="D185" s="90">
        <v>40000</v>
      </c>
      <c r="E185" s="90">
        <f t="shared" si="12"/>
        <v>305000</v>
      </c>
      <c r="K185" s="90" t="str">
        <f t="shared" si="13"/>
        <v/>
      </c>
    </row>
    <row r="186" spans="1:11" x14ac:dyDescent="0.15">
      <c r="A186" s="101">
        <v>44076</v>
      </c>
      <c r="B186" t="s">
        <v>712</v>
      </c>
      <c r="D186" s="90">
        <v>40000</v>
      </c>
      <c r="E186" s="90">
        <f t="shared" si="12"/>
        <v>345000</v>
      </c>
      <c r="K186" s="90" t="str">
        <f t="shared" si="13"/>
        <v/>
      </c>
    </row>
    <row r="187" spans="1:11" x14ac:dyDescent="0.15">
      <c r="A187" s="101">
        <v>44076</v>
      </c>
      <c r="B187" t="s">
        <v>146</v>
      </c>
      <c r="D187" s="90">
        <v>20000</v>
      </c>
      <c r="E187" s="90">
        <f t="shared" si="12"/>
        <v>365000</v>
      </c>
      <c r="K187" s="90" t="str">
        <f t="shared" si="13"/>
        <v/>
      </c>
    </row>
    <row r="188" spans="1:11" x14ac:dyDescent="0.15">
      <c r="A188" s="101">
        <v>44087</v>
      </c>
      <c r="B188" t="s">
        <v>321</v>
      </c>
      <c r="D188" s="90">
        <v>10000</v>
      </c>
      <c r="E188" s="90">
        <f t="shared" si="12"/>
        <v>375000</v>
      </c>
      <c r="K188" s="90" t="str">
        <f t="shared" si="13"/>
        <v/>
      </c>
    </row>
    <row r="189" spans="1:11" x14ac:dyDescent="0.15">
      <c r="A189" s="101">
        <v>44124</v>
      </c>
      <c r="B189" t="s">
        <v>409</v>
      </c>
      <c r="D189" s="90">
        <v>100000</v>
      </c>
      <c r="E189" s="90">
        <f t="shared" si="12"/>
        <v>475000</v>
      </c>
      <c r="K189" s="90" t="str">
        <f t="shared" si="13"/>
        <v/>
      </c>
    </row>
    <row r="190" spans="1:11" x14ac:dyDescent="0.15">
      <c r="A190" s="101">
        <v>44153</v>
      </c>
      <c r="B190" t="s">
        <v>694</v>
      </c>
      <c r="D190" s="90">
        <v>10000</v>
      </c>
      <c r="E190" s="90">
        <f t="shared" si="12"/>
        <v>485000</v>
      </c>
      <c r="K190" s="90" t="str">
        <f t="shared" si="13"/>
        <v/>
      </c>
    </row>
    <row r="191" spans="1:11" x14ac:dyDescent="0.15">
      <c r="A191" s="101">
        <v>44162</v>
      </c>
      <c r="B191" t="s">
        <v>695</v>
      </c>
      <c r="D191" s="90">
        <v>20000</v>
      </c>
      <c r="E191" s="90">
        <f t="shared" si="12"/>
        <v>505000</v>
      </c>
      <c r="K191" s="90" t="str">
        <f t="shared" si="13"/>
        <v/>
      </c>
    </row>
    <row r="192" spans="1:11" x14ac:dyDescent="0.15">
      <c r="A192" s="101">
        <v>44180</v>
      </c>
      <c r="B192" t="s">
        <v>144</v>
      </c>
      <c r="D192" s="90">
        <v>5000</v>
      </c>
      <c r="E192" s="90">
        <f t="shared" si="12"/>
        <v>510000</v>
      </c>
      <c r="K192" s="90" t="str">
        <f t="shared" si="13"/>
        <v/>
      </c>
    </row>
    <row r="193" spans="1:11" x14ac:dyDescent="0.15">
      <c r="A193" s="101">
        <v>44180</v>
      </c>
      <c r="B193" t="s">
        <v>703</v>
      </c>
      <c r="D193" s="90">
        <v>35000</v>
      </c>
      <c r="E193" s="90">
        <f t="shared" si="12"/>
        <v>545000</v>
      </c>
      <c r="K193" s="90" t="str">
        <f t="shared" si="13"/>
        <v/>
      </c>
    </row>
    <row r="194" spans="1:11" x14ac:dyDescent="0.15">
      <c r="A194" s="101">
        <v>44185</v>
      </c>
      <c r="B194" t="s">
        <v>692</v>
      </c>
      <c r="D194" s="90">
        <v>20000</v>
      </c>
      <c r="E194" s="90">
        <f t="shared" si="12"/>
        <v>565000</v>
      </c>
      <c r="K194" s="90" t="str">
        <f t="shared" si="13"/>
        <v/>
      </c>
    </row>
    <row r="195" spans="1:11" x14ac:dyDescent="0.15">
      <c r="A195" s="101">
        <v>44189</v>
      </c>
      <c r="B195" t="s">
        <v>409</v>
      </c>
      <c r="C195" t="s">
        <v>3094</v>
      </c>
      <c r="D195" s="90">
        <v>50000</v>
      </c>
      <c r="E195" s="90">
        <f t="shared" si="12"/>
        <v>615000</v>
      </c>
      <c r="K195" s="90" t="str">
        <f t="shared" si="13"/>
        <v/>
      </c>
    </row>
    <row r="196" spans="1:11" x14ac:dyDescent="0.15">
      <c r="E196" s="90" t="str">
        <f t="shared" si="12"/>
        <v/>
      </c>
      <c r="K196" s="90" t="str">
        <f t="shared" si="13"/>
        <v/>
      </c>
    </row>
    <row r="197" spans="1:11" x14ac:dyDescent="0.15">
      <c r="E197" s="90" t="str">
        <f t="shared" si="12"/>
        <v/>
      </c>
      <c r="K197" s="90" t="str">
        <f t="shared" si="13"/>
        <v/>
      </c>
    </row>
    <row r="198" spans="1:11" x14ac:dyDescent="0.15">
      <c r="A198" s="101" t="s">
        <v>2898</v>
      </c>
      <c r="E198" s="90" t="str">
        <f t="shared" si="12"/>
        <v/>
      </c>
      <c r="K198" s="90" t="str">
        <f t="shared" si="13"/>
        <v/>
      </c>
    </row>
    <row r="199" spans="1:11" x14ac:dyDescent="0.15">
      <c r="A199" s="101">
        <v>44342</v>
      </c>
      <c r="B199" t="s">
        <v>144</v>
      </c>
      <c r="D199" s="90">
        <v>5000</v>
      </c>
      <c r="E199" s="90">
        <f>IF(D199="","",D199)</f>
        <v>5000</v>
      </c>
      <c r="K199" s="90" t="str">
        <f>IF(J199="","",J199)</f>
        <v/>
      </c>
    </row>
    <row r="200" spans="1:11" x14ac:dyDescent="0.15">
      <c r="A200" s="101">
        <v>44342</v>
      </c>
      <c r="B200" t="s">
        <v>145</v>
      </c>
      <c r="D200" s="90">
        <v>20000</v>
      </c>
      <c r="E200" s="90">
        <f t="shared" si="12"/>
        <v>25000</v>
      </c>
      <c r="K200" s="90" t="str">
        <f t="shared" si="13"/>
        <v/>
      </c>
    </row>
    <row r="201" spans="1:11" x14ac:dyDescent="0.15">
      <c r="A201" s="101">
        <v>44345</v>
      </c>
      <c r="B201" t="s">
        <v>321</v>
      </c>
      <c r="D201" s="90">
        <v>10000</v>
      </c>
      <c r="E201" s="90">
        <f t="shared" si="12"/>
        <v>35000</v>
      </c>
      <c r="K201" s="90" t="str">
        <f t="shared" si="13"/>
        <v/>
      </c>
    </row>
    <row r="202" spans="1:11" x14ac:dyDescent="0.15">
      <c r="A202" s="101">
        <v>44347</v>
      </c>
      <c r="B202" t="s">
        <v>142</v>
      </c>
      <c r="D202" s="90">
        <v>20000</v>
      </c>
      <c r="E202" s="90">
        <f t="shared" si="12"/>
        <v>55000</v>
      </c>
      <c r="K202" s="90" t="str">
        <f t="shared" si="13"/>
        <v/>
      </c>
    </row>
    <row r="203" spans="1:11" x14ac:dyDescent="0.15">
      <c r="A203" s="101">
        <v>44349</v>
      </c>
      <c r="B203" t="s">
        <v>147</v>
      </c>
      <c r="D203" s="90">
        <v>20000</v>
      </c>
      <c r="E203" s="90">
        <f t="shared" si="12"/>
        <v>75000</v>
      </c>
      <c r="K203" s="90" t="str">
        <f t="shared" si="13"/>
        <v/>
      </c>
    </row>
    <row r="204" spans="1:11" x14ac:dyDescent="0.15">
      <c r="A204" s="101">
        <v>44351</v>
      </c>
      <c r="B204" t="s">
        <v>146</v>
      </c>
      <c r="D204" s="90">
        <v>20000</v>
      </c>
      <c r="E204" s="90">
        <f t="shared" si="12"/>
        <v>95000</v>
      </c>
      <c r="K204" s="90" t="str">
        <f t="shared" si="13"/>
        <v/>
      </c>
    </row>
    <row r="205" spans="1:11" x14ac:dyDescent="0.15">
      <c r="A205" s="101">
        <v>44354</v>
      </c>
      <c r="B205" t="s">
        <v>712</v>
      </c>
      <c r="D205" s="90">
        <v>40000</v>
      </c>
      <c r="E205" s="90">
        <f t="shared" si="12"/>
        <v>135000</v>
      </c>
      <c r="K205" s="90" t="str">
        <f t="shared" si="13"/>
        <v/>
      </c>
    </row>
    <row r="206" spans="1:11" x14ac:dyDescent="0.15">
      <c r="A206" s="101">
        <v>44354</v>
      </c>
      <c r="B206" t="s">
        <v>409</v>
      </c>
      <c r="D206" s="90">
        <v>150000</v>
      </c>
      <c r="E206" s="90">
        <f t="shared" si="12"/>
        <v>285000</v>
      </c>
      <c r="K206" s="90" t="str">
        <f t="shared" si="13"/>
        <v/>
      </c>
    </row>
    <row r="207" spans="1:11" x14ac:dyDescent="0.15">
      <c r="A207" s="101">
        <v>44358</v>
      </c>
      <c r="B207" t="s">
        <v>695</v>
      </c>
      <c r="D207" s="90">
        <v>20000</v>
      </c>
      <c r="E207" s="90">
        <f t="shared" si="12"/>
        <v>305000</v>
      </c>
      <c r="K207" s="90" t="str">
        <f t="shared" si="13"/>
        <v/>
      </c>
    </row>
    <row r="208" spans="1:11" x14ac:dyDescent="0.15">
      <c r="A208" s="101">
        <v>44363</v>
      </c>
      <c r="B208" t="s">
        <v>717</v>
      </c>
      <c r="D208" s="90">
        <v>30000</v>
      </c>
      <c r="E208" s="90">
        <f t="shared" si="12"/>
        <v>335000</v>
      </c>
      <c r="K208" s="90" t="str">
        <f t="shared" si="13"/>
        <v/>
      </c>
    </row>
    <row r="209" spans="1:11" x14ac:dyDescent="0.15">
      <c r="A209" s="101">
        <v>44365</v>
      </c>
      <c r="B209" t="s">
        <v>703</v>
      </c>
      <c r="D209" s="90">
        <v>35000</v>
      </c>
      <c r="E209" s="90">
        <f t="shared" si="12"/>
        <v>370000</v>
      </c>
      <c r="K209" s="90" t="str">
        <f t="shared" si="13"/>
        <v/>
      </c>
    </row>
    <row r="210" spans="1:11" x14ac:dyDescent="0.15">
      <c r="A210" s="101">
        <v>44389</v>
      </c>
      <c r="B210" t="s">
        <v>419</v>
      </c>
      <c r="D210" s="90">
        <v>40000</v>
      </c>
      <c r="E210" s="90">
        <f t="shared" si="12"/>
        <v>410000</v>
      </c>
      <c r="K210" s="90" t="str">
        <f t="shared" si="13"/>
        <v/>
      </c>
    </row>
    <row r="211" spans="1:11" x14ac:dyDescent="0.15">
      <c r="A211" s="101">
        <v>44422</v>
      </c>
      <c r="B211" t="s">
        <v>694</v>
      </c>
      <c r="D211" s="90">
        <v>10000</v>
      </c>
      <c r="E211" s="90">
        <f t="shared" si="12"/>
        <v>420000</v>
      </c>
      <c r="K211" s="90" t="str">
        <f t="shared" si="13"/>
        <v/>
      </c>
    </row>
    <row r="212" spans="1:11" x14ac:dyDescent="0.15">
      <c r="A212" s="101">
        <v>44494</v>
      </c>
      <c r="B212" t="s">
        <v>692</v>
      </c>
      <c r="D212" s="90">
        <v>20000</v>
      </c>
      <c r="E212" s="90">
        <f t="shared" si="12"/>
        <v>440000</v>
      </c>
      <c r="K212" s="90" t="str">
        <f t="shared" si="13"/>
        <v/>
      </c>
    </row>
    <row r="213" spans="1:11" x14ac:dyDescent="0.15">
      <c r="A213" s="101">
        <v>44519</v>
      </c>
      <c r="B213" t="s">
        <v>456</v>
      </c>
      <c r="D213" s="90">
        <v>140000</v>
      </c>
      <c r="E213" s="90">
        <f t="shared" si="12"/>
        <v>580000</v>
      </c>
      <c r="K213" s="90" t="str">
        <f t="shared" si="13"/>
        <v/>
      </c>
    </row>
    <row r="214" spans="1:11" x14ac:dyDescent="0.15">
      <c r="K214" s="90" t="str">
        <f t="shared" si="13"/>
        <v/>
      </c>
    </row>
    <row r="215" spans="1:11" x14ac:dyDescent="0.15">
      <c r="E215" s="90" t="str">
        <f t="shared" si="12"/>
        <v/>
      </c>
      <c r="K215" s="90" t="str">
        <f t="shared" si="13"/>
        <v/>
      </c>
    </row>
    <row r="216" spans="1:11" x14ac:dyDescent="0.15">
      <c r="A216" s="101" t="s">
        <v>3337</v>
      </c>
      <c r="E216" s="90" t="str">
        <f t="shared" si="12"/>
        <v/>
      </c>
      <c r="K216" s="90" t="str">
        <f t="shared" si="13"/>
        <v/>
      </c>
    </row>
    <row r="217" spans="1:11" x14ac:dyDescent="0.15">
      <c r="A217" s="101">
        <v>44688</v>
      </c>
      <c r="B217" t="s">
        <v>1562</v>
      </c>
      <c r="D217" s="90">
        <v>10000</v>
      </c>
      <c r="E217" s="90">
        <f>IF(D217="","",D217)</f>
        <v>10000</v>
      </c>
      <c r="G217" s="101">
        <v>44693</v>
      </c>
      <c r="H217" t="s">
        <v>3469</v>
      </c>
      <c r="J217" s="90">
        <v>35000</v>
      </c>
      <c r="K217" s="90">
        <f>IF(J217="","",J217)</f>
        <v>35000</v>
      </c>
    </row>
    <row r="218" spans="1:11" x14ac:dyDescent="0.15">
      <c r="A218" s="101">
        <v>44688</v>
      </c>
      <c r="B218" t="s">
        <v>3191</v>
      </c>
      <c r="D218" s="90">
        <v>150000</v>
      </c>
      <c r="E218" s="90">
        <f t="shared" si="12"/>
        <v>160000</v>
      </c>
      <c r="G218" s="101">
        <v>44701</v>
      </c>
      <c r="H218" t="s">
        <v>1509</v>
      </c>
      <c r="J218" s="90">
        <v>40000</v>
      </c>
      <c r="K218" s="90">
        <f t="shared" si="13"/>
        <v>75000</v>
      </c>
    </row>
    <row r="219" spans="1:11" x14ac:dyDescent="0.15">
      <c r="A219" s="101">
        <v>44691</v>
      </c>
      <c r="B219" t="s">
        <v>1520</v>
      </c>
      <c r="D219" s="90">
        <v>20000</v>
      </c>
      <c r="E219" s="90">
        <f t="shared" si="12"/>
        <v>180000</v>
      </c>
      <c r="G219" s="101">
        <v>44984</v>
      </c>
      <c r="H219" t="s">
        <v>3325</v>
      </c>
      <c r="J219" s="90">
        <v>90000</v>
      </c>
      <c r="K219" s="90">
        <f t="shared" si="13"/>
        <v>165000</v>
      </c>
    </row>
    <row r="220" spans="1:11" x14ac:dyDescent="0.15">
      <c r="A220" s="101">
        <v>44692</v>
      </c>
      <c r="B220" t="s">
        <v>3468</v>
      </c>
      <c r="D220" s="90">
        <v>10000</v>
      </c>
      <c r="E220" s="90">
        <f t="shared" si="12"/>
        <v>190000</v>
      </c>
      <c r="K220" s="90" t="str">
        <f t="shared" si="13"/>
        <v/>
      </c>
    </row>
    <row r="221" spans="1:11" x14ac:dyDescent="0.15">
      <c r="A221" s="101">
        <v>44693</v>
      </c>
      <c r="B221" t="s">
        <v>3469</v>
      </c>
      <c r="D221" s="90">
        <v>35000</v>
      </c>
      <c r="E221" s="90">
        <f t="shared" si="12"/>
        <v>225000</v>
      </c>
      <c r="K221" s="90" t="str">
        <f t="shared" si="13"/>
        <v/>
      </c>
    </row>
    <row r="222" spans="1:11" x14ac:dyDescent="0.15">
      <c r="A222" s="101">
        <v>44697</v>
      </c>
      <c r="B222" t="s">
        <v>3470</v>
      </c>
      <c r="D222" s="90">
        <v>40000</v>
      </c>
      <c r="E222" s="90">
        <f t="shared" si="12"/>
        <v>265000</v>
      </c>
      <c r="K222" s="90" t="str">
        <f t="shared" si="13"/>
        <v/>
      </c>
    </row>
    <row r="223" spans="1:11" x14ac:dyDescent="0.15">
      <c r="A223" s="101">
        <v>44699</v>
      </c>
      <c r="B223" t="s">
        <v>3471</v>
      </c>
      <c r="D223" s="90">
        <v>20000</v>
      </c>
      <c r="E223" s="90">
        <f t="shared" si="12"/>
        <v>285000</v>
      </c>
      <c r="K223" s="90" t="str">
        <f t="shared" si="13"/>
        <v/>
      </c>
    </row>
    <row r="224" spans="1:11" x14ac:dyDescent="0.15">
      <c r="A224" s="101">
        <v>44700</v>
      </c>
      <c r="B224" t="s">
        <v>3472</v>
      </c>
      <c r="D224" s="90">
        <v>20000</v>
      </c>
      <c r="E224" s="90">
        <f t="shared" si="12"/>
        <v>305000</v>
      </c>
      <c r="K224" s="90" t="str">
        <f t="shared" si="13"/>
        <v/>
      </c>
    </row>
    <row r="225" spans="1:11" x14ac:dyDescent="0.15">
      <c r="A225" s="101">
        <v>44701</v>
      </c>
      <c r="B225" t="s">
        <v>1509</v>
      </c>
      <c r="D225" s="90">
        <v>40000</v>
      </c>
      <c r="E225" s="90">
        <f t="shared" si="12"/>
        <v>345000</v>
      </c>
      <c r="K225" s="90" t="str">
        <f t="shared" si="13"/>
        <v/>
      </c>
    </row>
    <row r="226" spans="1:11" x14ac:dyDescent="0.15">
      <c r="A226" s="101">
        <v>44740</v>
      </c>
      <c r="B226" t="s">
        <v>3473</v>
      </c>
      <c r="D226" s="90">
        <v>20000</v>
      </c>
      <c r="E226" s="90">
        <f t="shared" si="12"/>
        <v>365000</v>
      </c>
      <c r="K226" s="90" t="str">
        <f t="shared" si="13"/>
        <v/>
      </c>
    </row>
    <row r="227" spans="1:11" x14ac:dyDescent="0.15">
      <c r="A227" s="101">
        <v>44860</v>
      </c>
      <c r="B227" t="s">
        <v>3474</v>
      </c>
      <c r="D227" s="90">
        <v>35000</v>
      </c>
      <c r="E227" s="90">
        <f t="shared" si="12"/>
        <v>400000</v>
      </c>
      <c r="K227" s="90" t="str">
        <f t="shared" si="13"/>
        <v/>
      </c>
    </row>
    <row r="228" spans="1:11" x14ac:dyDescent="0.15">
      <c r="A228" s="101">
        <v>44867</v>
      </c>
      <c r="B228" t="s">
        <v>3475</v>
      </c>
      <c r="D228" s="90">
        <v>20000</v>
      </c>
      <c r="E228" s="90">
        <f t="shared" si="12"/>
        <v>420000</v>
      </c>
      <c r="K228" s="90" t="str">
        <f t="shared" si="13"/>
        <v/>
      </c>
    </row>
    <row r="229" spans="1:11" x14ac:dyDescent="0.15">
      <c r="A229" s="101">
        <v>44873</v>
      </c>
      <c r="B229" t="s">
        <v>1488</v>
      </c>
      <c r="D229" s="90">
        <v>5000</v>
      </c>
      <c r="E229" s="90">
        <f t="shared" si="12"/>
        <v>425000</v>
      </c>
      <c r="K229" s="90" t="str">
        <f t="shared" si="13"/>
        <v/>
      </c>
    </row>
    <row r="230" spans="1:11" x14ac:dyDescent="0.15">
      <c r="A230" s="101">
        <v>44879</v>
      </c>
      <c r="B230" t="s">
        <v>3476</v>
      </c>
      <c r="D230" s="90">
        <v>30000</v>
      </c>
      <c r="E230" s="90">
        <f t="shared" si="12"/>
        <v>455000</v>
      </c>
      <c r="K230" s="90" t="str">
        <f t="shared" si="13"/>
        <v/>
      </c>
    </row>
    <row r="231" spans="1:11" x14ac:dyDescent="0.15">
      <c r="A231" s="101">
        <v>44886</v>
      </c>
      <c r="B231" t="s">
        <v>3477</v>
      </c>
      <c r="D231" s="90">
        <v>20000</v>
      </c>
      <c r="E231" s="90">
        <f t="shared" si="12"/>
        <v>475000</v>
      </c>
      <c r="K231" s="90" t="str">
        <f t="shared" si="13"/>
        <v/>
      </c>
    </row>
    <row r="232" spans="1:11" x14ac:dyDescent="0.15">
      <c r="A232" s="101">
        <v>44971</v>
      </c>
      <c r="B232" t="s">
        <v>3214</v>
      </c>
      <c r="D232" s="90">
        <v>140000</v>
      </c>
      <c r="E232" s="90">
        <f t="shared" si="12"/>
        <v>615000</v>
      </c>
      <c r="K232" s="90" t="str">
        <f t="shared" si="13"/>
        <v/>
      </c>
    </row>
    <row r="233" spans="1:11" x14ac:dyDescent="0.15">
      <c r="A233" s="101">
        <v>44986</v>
      </c>
      <c r="B233" t="s">
        <v>2298</v>
      </c>
      <c r="D233" s="90">
        <v>40000</v>
      </c>
      <c r="E233" s="90">
        <f t="shared" si="12"/>
        <v>655000</v>
      </c>
      <c r="K233" s="90" t="str">
        <f t="shared" si="13"/>
        <v/>
      </c>
    </row>
    <row r="234" spans="1:11" x14ac:dyDescent="0.15">
      <c r="E234" s="90" t="str">
        <f t="shared" si="12"/>
        <v/>
      </c>
      <c r="K234" s="90" t="str">
        <f t="shared" si="13"/>
        <v/>
      </c>
    </row>
    <row r="235" spans="1:11" x14ac:dyDescent="0.15">
      <c r="E235" s="90" t="str">
        <f t="shared" si="12"/>
        <v/>
      </c>
      <c r="K235" s="90" t="str">
        <f t="shared" si="13"/>
        <v/>
      </c>
    </row>
    <row r="236" spans="1:11" x14ac:dyDescent="0.15">
      <c r="A236" s="101" t="s">
        <v>3531</v>
      </c>
      <c r="E236" s="90" t="str">
        <f t="shared" si="12"/>
        <v/>
      </c>
      <c r="K236" s="90" t="str">
        <f t="shared" si="13"/>
        <v/>
      </c>
    </row>
    <row r="237" spans="1:11" x14ac:dyDescent="0.15">
      <c r="A237" s="101">
        <v>45053</v>
      </c>
      <c r="B237" t="s">
        <v>142</v>
      </c>
      <c r="D237" s="90">
        <v>20000</v>
      </c>
      <c r="E237" s="90">
        <f>IF(D237="","",D237)</f>
        <v>20000</v>
      </c>
      <c r="G237" s="101">
        <v>45117</v>
      </c>
      <c r="H237" t="s">
        <v>94</v>
      </c>
      <c r="J237" s="90">
        <v>90000</v>
      </c>
      <c r="K237" s="90">
        <f>IF(J237="","",J237)</f>
        <v>90000</v>
      </c>
    </row>
    <row r="238" spans="1:11" x14ac:dyDescent="0.15">
      <c r="A238" s="101">
        <v>45054</v>
      </c>
      <c r="B238" t="s">
        <v>321</v>
      </c>
      <c r="D238" s="90">
        <v>10000</v>
      </c>
      <c r="E238" s="90">
        <f t="shared" ref="E238:E301" si="14">IF(D238="","",D238+E237)</f>
        <v>30000</v>
      </c>
      <c r="K238" s="90" t="str">
        <f t="shared" ref="K238:K301" si="15">IF(J238="","",J238+K237)</f>
        <v/>
      </c>
    </row>
    <row r="239" spans="1:11" x14ac:dyDescent="0.15">
      <c r="A239" s="101">
        <v>45054</v>
      </c>
      <c r="B239" t="s">
        <v>703</v>
      </c>
      <c r="D239" s="90">
        <v>35000</v>
      </c>
      <c r="E239" s="90">
        <f t="shared" si="14"/>
        <v>65000</v>
      </c>
      <c r="K239" s="90" t="str">
        <f t="shared" si="15"/>
        <v/>
      </c>
    </row>
    <row r="240" spans="1:11" x14ac:dyDescent="0.15">
      <c r="A240" s="101">
        <v>45055</v>
      </c>
      <c r="B240" t="s">
        <v>147</v>
      </c>
      <c r="D240" s="90">
        <v>20000</v>
      </c>
      <c r="E240" s="90">
        <f t="shared" si="14"/>
        <v>85000</v>
      </c>
      <c r="K240" s="90" t="str">
        <f t="shared" si="15"/>
        <v/>
      </c>
    </row>
    <row r="241" spans="1:11" x14ac:dyDescent="0.15">
      <c r="A241" s="101">
        <v>45057</v>
      </c>
      <c r="B241" t="s">
        <v>145</v>
      </c>
      <c r="D241" s="90">
        <v>20000</v>
      </c>
      <c r="E241" s="90">
        <f t="shared" si="14"/>
        <v>105000</v>
      </c>
      <c r="K241" s="90" t="str">
        <f t="shared" si="15"/>
        <v/>
      </c>
    </row>
    <row r="242" spans="1:11" x14ac:dyDescent="0.15">
      <c r="A242" s="101">
        <v>45071</v>
      </c>
      <c r="B242" t="s">
        <v>77</v>
      </c>
      <c r="D242" s="90">
        <v>40000</v>
      </c>
      <c r="E242" s="90">
        <f t="shared" si="14"/>
        <v>145000</v>
      </c>
      <c r="K242" s="90" t="str">
        <f t="shared" si="15"/>
        <v/>
      </c>
    </row>
    <row r="243" spans="1:11" x14ac:dyDescent="0.15">
      <c r="A243" s="101">
        <v>45071</v>
      </c>
      <c r="B243" t="s">
        <v>695</v>
      </c>
      <c r="D243" s="90">
        <v>20000</v>
      </c>
      <c r="E243" s="90">
        <f t="shared" si="14"/>
        <v>165000</v>
      </c>
      <c r="K243" s="90" t="str">
        <f t="shared" si="15"/>
        <v/>
      </c>
    </row>
    <row r="244" spans="1:11" x14ac:dyDescent="0.15">
      <c r="A244" s="101">
        <v>45071</v>
      </c>
      <c r="B244" t="s">
        <v>692</v>
      </c>
      <c r="D244" s="90">
        <v>20000</v>
      </c>
      <c r="E244" s="90">
        <f t="shared" si="14"/>
        <v>185000</v>
      </c>
      <c r="K244" s="90" t="str">
        <f t="shared" si="15"/>
        <v/>
      </c>
    </row>
    <row r="245" spans="1:11" x14ac:dyDescent="0.15">
      <c r="A245" s="101">
        <v>45075</v>
      </c>
      <c r="B245" t="s">
        <v>146</v>
      </c>
      <c r="D245" s="90">
        <v>20000</v>
      </c>
      <c r="E245" s="90">
        <f t="shared" si="14"/>
        <v>205000</v>
      </c>
      <c r="K245" s="90" t="str">
        <f t="shared" si="15"/>
        <v/>
      </c>
    </row>
    <row r="246" spans="1:11" x14ac:dyDescent="0.15">
      <c r="A246" s="101">
        <v>45077</v>
      </c>
      <c r="B246" t="s">
        <v>409</v>
      </c>
      <c r="D246" s="90">
        <v>150000</v>
      </c>
      <c r="E246" s="90">
        <f t="shared" si="14"/>
        <v>355000</v>
      </c>
      <c r="K246" s="90" t="str">
        <f t="shared" si="15"/>
        <v/>
      </c>
    </row>
    <row r="247" spans="1:11" x14ac:dyDescent="0.15">
      <c r="A247" s="101">
        <v>45090</v>
      </c>
      <c r="B247" t="s">
        <v>474</v>
      </c>
      <c r="D247" s="90">
        <v>35000</v>
      </c>
      <c r="E247" s="90">
        <f t="shared" si="14"/>
        <v>390000</v>
      </c>
      <c r="K247" s="90" t="str">
        <f t="shared" si="15"/>
        <v/>
      </c>
    </row>
    <row r="248" spans="1:11" x14ac:dyDescent="0.15">
      <c r="A248" s="101">
        <v>45090</v>
      </c>
      <c r="B248" t="s">
        <v>712</v>
      </c>
      <c r="D248" s="90">
        <v>40000</v>
      </c>
      <c r="E248" s="90">
        <f t="shared" si="14"/>
        <v>430000</v>
      </c>
      <c r="K248" s="90" t="str">
        <f t="shared" si="15"/>
        <v/>
      </c>
    </row>
    <row r="249" spans="1:11" x14ac:dyDescent="0.15">
      <c r="A249" s="101">
        <v>45117</v>
      </c>
      <c r="B249" t="s">
        <v>94</v>
      </c>
      <c r="D249" s="90">
        <v>90000</v>
      </c>
      <c r="E249" s="90">
        <f t="shared" si="14"/>
        <v>520000</v>
      </c>
      <c r="K249" s="90" t="str">
        <f t="shared" si="15"/>
        <v/>
      </c>
    </row>
    <row r="250" spans="1:11" x14ac:dyDescent="0.15">
      <c r="A250" s="101">
        <v>45174</v>
      </c>
      <c r="B250" t="s">
        <v>456</v>
      </c>
      <c r="D250" s="90">
        <v>140000</v>
      </c>
      <c r="E250" s="90">
        <f t="shared" si="14"/>
        <v>660000</v>
      </c>
      <c r="K250" s="90" t="str">
        <f t="shared" si="15"/>
        <v/>
      </c>
    </row>
    <row r="251" spans="1:11" x14ac:dyDescent="0.15">
      <c r="A251" s="101">
        <v>45204</v>
      </c>
      <c r="B251" t="s">
        <v>717</v>
      </c>
      <c r="D251" s="90">
        <v>30000</v>
      </c>
      <c r="E251" s="90">
        <f t="shared" si="14"/>
        <v>690000</v>
      </c>
      <c r="K251" s="90" t="str">
        <f t="shared" si="15"/>
        <v/>
      </c>
    </row>
    <row r="252" spans="1:11" x14ac:dyDescent="0.15">
      <c r="A252" s="101">
        <v>45209</v>
      </c>
      <c r="B252" t="s">
        <v>144</v>
      </c>
      <c r="D252" s="90">
        <v>5000</v>
      </c>
      <c r="E252" s="90">
        <f t="shared" si="14"/>
        <v>695000</v>
      </c>
      <c r="K252" s="90" t="str">
        <f t="shared" si="15"/>
        <v/>
      </c>
    </row>
    <row r="253" spans="1:11" x14ac:dyDescent="0.15">
      <c r="A253" s="101">
        <v>45224</v>
      </c>
      <c r="B253" t="s">
        <v>419</v>
      </c>
      <c r="D253" s="90">
        <v>40000</v>
      </c>
      <c r="E253" s="90">
        <f t="shared" si="14"/>
        <v>735000</v>
      </c>
      <c r="K253" s="90" t="str">
        <f t="shared" si="15"/>
        <v/>
      </c>
    </row>
    <row r="254" spans="1:11" x14ac:dyDescent="0.15">
      <c r="A254" s="101">
        <v>45343</v>
      </c>
      <c r="B254" t="s">
        <v>694</v>
      </c>
      <c r="D254" s="90">
        <v>10000</v>
      </c>
      <c r="E254" s="90">
        <f t="shared" si="14"/>
        <v>745000</v>
      </c>
      <c r="K254" s="90" t="str">
        <f t="shared" si="15"/>
        <v/>
      </c>
    </row>
    <row r="255" spans="1:11" x14ac:dyDescent="0.15">
      <c r="A255" s="101">
        <v>45343</v>
      </c>
      <c r="B255" t="s">
        <v>694</v>
      </c>
      <c r="C255" t="s">
        <v>3657</v>
      </c>
      <c r="D255" s="90">
        <v>5000</v>
      </c>
      <c r="E255" s="90">
        <f t="shared" si="14"/>
        <v>750000</v>
      </c>
      <c r="K255" s="90" t="str">
        <f t="shared" si="15"/>
        <v/>
      </c>
    </row>
    <row r="256" spans="1:11" x14ac:dyDescent="0.15">
      <c r="E256" s="90" t="str">
        <f t="shared" si="14"/>
        <v/>
      </c>
      <c r="K256" s="90" t="str">
        <f t="shared" si="15"/>
        <v/>
      </c>
    </row>
    <row r="257" spans="1:11" x14ac:dyDescent="0.15">
      <c r="E257" s="90" t="str">
        <f t="shared" si="14"/>
        <v/>
      </c>
      <c r="K257" s="90" t="str">
        <f t="shared" si="15"/>
        <v/>
      </c>
    </row>
    <row r="258" spans="1:11" x14ac:dyDescent="0.15">
      <c r="A258" s="101" t="s">
        <v>3675</v>
      </c>
      <c r="E258" s="90" t="str">
        <f t="shared" si="14"/>
        <v/>
      </c>
      <c r="K258" s="90" t="str">
        <f t="shared" si="15"/>
        <v/>
      </c>
    </row>
    <row r="259" spans="1:11" x14ac:dyDescent="0.15">
      <c r="A259" s="101">
        <v>45385</v>
      </c>
      <c r="B259" t="s">
        <v>1562</v>
      </c>
      <c r="D259" s="90">
        <v>5000</v>
      </c>
      <c r="E259" s="90">
        <v>5000</v>
      </c>
      <c r="K259" s="90" t="str">
        <f t="shared" si="15"/>
        <v/>
      </c>
    </row>
    <row r="260" spans="1:11" x14ac:dyDescent="0.15">
      <c r="A260" s="101">
        <v>45391</v>
      </c>
      <c r="B260" t="s">
        <v>2974</v>
      </c>
      <c r="D260" s="90">
        <v>10000</v>
      </c>
      <c r="E260" s="90">
        <f t="shared" si="14"/>
        <v>15000</v>
      </c>
      <c r="K260" s="90" t="str">
        <f t="shared" si="15"/>
        <v/>
      </c>
    </row>
    <row r="261" spans="1:11" x14ac:dyDescent="0.15">
      <c r="A261" s="101">
        <v>45391</v>
      </c>
      <c r="B261" t="s">
        <v>2982</v>
      </c>
      <c r="D261" s="90">
        <v>15000</v>
      </c>
      <c r="E261" s="90">
        <f t="shared" si="14"/>
        <v>30000</v>
      </c>
      <c r="K261" s="90" t="str">
        <f t="shared" si="15"/>
        <v/>
      </c>
    </row>
    <row r="262" spans="1:11" x14ac:dyDescent="0.15">
      <c r="A262" s="101">
        <v>45393</v>
      </c>
      <c r="B262" t="s">
        <v>1488</v>
      </c>
      <c r="D262" s="90">
        <v>2500</v>
      </c>
      <c r="E262" s="90">
        <f t="shared" si="14"/>
        <v>32500</v>
      </c>
      <c r="K262" s="90" t="str">
        <f t="shared" si="15"/>
        <v/>
      </c>
    </row>
    <row r="263" spans="1:11" x14ac:dyDescent="0.15">
      <c r="A263" s="101">
        <v>45393</v>
      </c>
      <c r="B263" t="s">
        <v>1488</v>
      </c>
      <c r="C263" t="s">
        <v>3843</v>
      </c>
      <c r="D263" s="90">
        <v>2500</v>
      </c>
      <c r="E263" s="90">
        <f t="shared" si="14"/>
        <v>35000</v>
      </c>
      <c r="K263" s="90" t="str">
        <f t="shared" si="15"/>
        <v/>
      </c>
    </row>
    <row r="264" spans="1:11" x14ac:dyDescent="0.15">
      <c r="A264" s="101">
        <v>45393</v>
      </c>
      <c r="B264" t="s">
        <v>2973</v>
      </c>
      <c r="D264" s="90">
        <v>10000</v>
      </c>
      <c r="E264" s="90">
        <f t="shared" si="14"/>
        <v>45000</v>
      </c>
      <c r="K264" s="90" t="str">
        <f t="shared" si="15"/>
        <v/>
      </c>
    </row>
    <row r="265" spans="1:11" x14ac:dyDescent="0.15">
      <c r="A265" s="101">
        <v>45398</v>
      </c>
      <c r="B265" t="s">
        <v>2981</v>
      </c>
      <c r="D265" s="90">
        <v>10000</v>
      </c>
      <c r="E265" s="90">
        <f t="shared" si="14"/>
        <v>55000</v>
      </c>
      <c r="K265" s="90" t="str">
        <f t="shared" si="15"/>
        <v/>
      </c>
    </row>
    <row r="266" spans="1:11" x14ac:dyDescent="0.15">
      <c r="A266" s="101">
        <v>45404</v>
      </c>
      <c r="B266" t="s">
        <v>2985</v>
      </c>
      <c r="D266" s="90">
        <v>17500</v>
      </c>
      <c r="E266" s="90">
        <f t="shared" si="14"/>
        <v>72500</v>
      </c>
      <c r="K266" s="90" t="str">
        <f t="shared" si="15"/>
        <v/>
      </c>
    </row>
    <row r="267" spans="1:11" x14ac:dyDescent="0.15">
      <c r="A267" s="101">
        <v>45407</v>
      </c>
      <c r="B267" t="s">
        <v>1509</v>
      </c>
      <c r="D267" s="90">
        <v>20000</v>
      </c>
      <c r="E267" s="90">
        <f t="shared" si="14"/>
        <v>92500</v>
      </c>
      <c r="K267" s="90" t="str">
        <f t="shared" si="15"/>
        <v/>
      </c>
    </row>
    <row r="268" spans="1:11" x14ac:dyDescent="0.15">
      <c r="A268" s="101">
        <v>45439</v>
      </c>
      <c r="B268" t="s">
        <v>2986</v>
      </c>
      <c r="D268" s="90">
        <v>20000</v>
      </c>
      <c r="E268" s="90">
        <f t="shared" si="14"/>
        <v>112500</v>
      </c>
      <c r="K268" s="90" t="str">
        <f t="shared" si="15"/>
        <v/>
      </c>
    </row>
    <row r="269" spans="1:11" x14ac:dyDescent="0.15">
      <c r="A269" s="101">
        <v>45442</v>
      </c>
      <c r="B269" t="s">
        <v>2614</v>
      </c>
      <c r="D269" s="90">
        <v>75000</v>
      </c>
      <c r="E269" s="90">
        <f t="shared" si="14"/>
        <v>187500</v>
      </c>
      <c r="K269" s="90" t="str">
        <f t="shared" si="15"/>
        <v/>
      </c>
    </row>
    <row r="270" spans="1:11" x14ac:dyDescent="0.15">
      <c r="A270" s="101">
        <v>45443</v>
      </c>
      <c r="B270" t="s">
        <v>2976</v>
      </c>
      <c r="D270" s="90">
        <v>10000</v>
      </c>
      <c r="E270" s="90">
        <f t="shared" si="14"/>
        <v>197500</v>
      </c>
      <c r="K270" s="90" t="str">
        <f t="shared" si="15"/>
        <v/>
      </c>
    </row>
    <row r="271" spans="1:11" x14ac:dyDescent="0.15">
      <c r="A271" s="101">
        <v>45448</v>
      </c>
      <c r="B271" t="s">
        <v>1551</v>
      </c>
      <c r="D271" s="90">
        <v>45000</v>
      </c>
      <c r="E271" s="90">
        <f t="shared" si="14"/>
        <v>242500</v>
      </c>
      <c r="K271" s="90" t="str">
        <f t="shared" si="15"/>
        <v/>
      </c>
    </row>
    <row r="272" spans="1:11" x14ac:dyDescent="0.15">
      <c r="A272" s="101">
        <v>45454</v>
      </c>
      <c r="B272" t="s">
        <v>3001</v>
      </c>
      <c r="D272" s="90">
        <v>17500</v>
      </c>
      <c r="E272" s="90">
        <f t="shared" si="14"/>
        <v>260000</v>
      </c>
      <c r="K272" s="90" t="str">
        <f t="shared" si="15"/>
        <v/>
      </c>
    </row>
    <row r="273" spans="1:11" x14ac:dyDescent="0.15">
      <c r="A273" s="101">
        <v>45469</v>
      </c>
      <c r="B273" t="s">
        <v>1520</v>
      </c>
      <c r="D273" s="90">
        <v>10000</v>
      </c>
      <c r="E273" s="90">
        <f t="shared" si="14"/>
        <v>270000</v>
      </c>
      <c r="K273" s="90" t="str">
        <f t="shared" si="15"/>
        <v/>
      </c>
    </row>
    <row r="274" spans="1:11" x14ac:dyDescent="0.15">
      <c r="A274" s="101">
        <v>45523</v>
      </c>
      <c r="B274" t="s">
        <v>2969</v>
      </c>
      <c r="D274" s="90">
        <v>20000</v>
      </c>
      <c r="E274" s="90">
        <f t="shared" si="14"/>
        <v>290000</v>
      </c>
      <c r="K274" s="90" t="str">
        <f t="shared" si="15"/>
        <v/>
      </c>
    </row>
    <row r="275" spans="1:11" x14ac:dyDescent="0.15">
      <c r="A275" s="101">
        <v>45544</v>
      </c>
      <c r="B275" t="s">
        <v>2977</v>
      </c>
      <c r="D275" s="90">
        <v>10000</v>
      </c>
      <c r="E275" s="90">
        <f t="shared" si="14"/>
        <v>300000</v>
      </c>
      <c r="K275" s="90" t="str">
        <f t="shared" si="15"/>
        <v/>
      </c>
    </row>
    <row r="276" spans="1:11" x14ac:dyDescent="0.15">
      <c r="A276" s="101">
        <v>45545</v>
      </c>
      <c r="B276" t="s">
        <v>2821</v>
      </c>
      <c r="D276" s="90">
        <v>70000</v>
      </c>
      <c r="E276" s="90">
        <f t="shared" si="14"/>
        <v>370000</v>
      </c>
      <c r="K276" s="90" t="str">
        <f t="shared" si="15"/>
        <v/>
      </c>
    </row>
    <row r="277" spans="1:11" x14ac:dyDescent="0.15">
      <c r="E277" s="90" t="str">
        <f t="shared" si="14"/>
        <v/>
      </c>
      <c r="K277" s="90" t="str">
        <f t="shared" si="15"/>
        <v/>
      </c>
    </row>
    <row r="278" spans="1:11" x14ac:dyDescent="0.15">
      <c r="E278" s="90" t="str">
        <f t="shared" si="14"/>
        <v/>
      </c>
      <c r="K278" s="90" t="str">
        <f t="shared" si="15"/>
        <v/>
      </c>
    </row>
    <row r="279" spans="1:11" x14ac:dyDescent="0.15">
      <c r="E279" s="90" t="str">
        <f t="shared" si="14"/>
        <v/>
      </c>
      <c r="K279" s="90" t="str">
        <f t="shared" si="15"/>
        <v/>
      </c>
    </row>
    <row r="280" spans="1:11" x14ac:dyDescent="0.15">
      <c r="E280" s="90" t="str">
        <f t="shared" si="14"/>
        <v/>
      </c>
      <c r="K280" s="90" t="str">
        <f t="shared" si="15"/>
        <v/>
      </c>
    </row>
    <row r="281" spans="1:11" x14ac:dyDescent="0.15">
      <c r="E281" s="90" t="str">
        <f t="shared" si="14"/>
        <v/>
      </c>
      <c r="K281" s="90" t="str">
        <f t="shared" si="15"/>
        <v/>
      </c>
    </row>
    <row r="282" spans="1:11" x14ac:dyDescent="0.15">
      <c r="E282" s="90" t="str">
        <f t="shared" si="14"/>
        <v/>
      </c>
      <c r="K282" s="90" t="str">
        <f t="shared" si="15"/>
        <v/>
      </c>
    </row>
    <row r="283" spans="1:11" x14ac:dyDescent="0.15">
      <c r="E283" s="90" t="str">
        <f t="shared" si="14"/>
        <v/>
      </c>
      <c r="K283" s="90" t="str">
        <f t="shared" si="15"/>
        <v/>
      </c>
    </row>
    <row r="284" spans="1:11" x14ac:dyDescent="0.15">
      <c r="E284" s="90" t="str">
        <f t="shared" si="14"/>
        <v/>
      </c>
      <c r="K284" s="90" t="str">
        <f t="shared" si="15"/>
        <v/>
      </c>
    </row>
    <row r="285" spans="1:11" x14ac:dyDescent="0.15">
      <c r="E285" s="90" t="str">
        <f t="shared" si="14"/>
        <v/>
      </c>
      <c r="K285" s="90" t="str">
        <f t="shared" si="15"/>
        <v/>
      </c>
    </row>
    <row r="286" spans="1:11" x14ac:dyDescent="0.15">
      <c r="E286" s="90" t="str">
        <f t="shared" si="14"/>
        <v/>
      </c>
      <c r="K286" s="90" t="str">
        <f t="shared" si="15"/>
        <v/>
      </c>
    </row>
    <row r="287" spans="1:11" x14ac:dyDescent="0.15">
      <c r="E287" s="90" t="str">
        <f t="shared" si="14"/>
        <v/>
      </c>
      <c r="K287" s="90" t="str">
        <f t="shared" si="15"/>
        <v/>
      </c>
    </row>
    <row r="288" spans="1:11" x14ac:dyDescent="0.15">
      <c r="E288" s="90" t="str">
        <f t="shared" si="14"/>
        <v/>
      </c>
      <c r="K288" s="90" t="str">
        <f t="shared" si="15"/>
        <v/>
      </c>
    </row>
    <row r="289" spans="5:11" x14ac:dyDescent="0.15">
      <c r="E289" s="90" t="str">
        <f t="shared" si="14"/>
        <v/>
      </c>
      <c r="K289" s="90" t="str">
        <f t="shared" si="15"/>
        <v/>
      </c>
    </row>
    <row r="290" spans="5:11" x14ac:dyDescent="0.15">
      <c r="E290" s="90" t="str">
        <f t="shared" si="14"/>
        <v/>
      </c>
      <c r="K290" s="90" t="str">
        <f t="shared" si="15"/>
        <v/>
      </c>
    </row>
    <row r="291" spans="5:11" x14ac:dyDescent="0.15">
      <c r="E291" s="90" t="str">
        <f t="shared" si="14"/>
        <v/>
      </c>
      <c r="K291" s="90" t="str">
        <f t="shared" si="15"/>
        <v/>
      </c>
    </row>
    <row r="292" spans="5:11" x14ac:dyDescent="0.15">
      <c r="E292" s="90" t="str">
        <f t="shared" si="14"/>
        <v/>
      </c>
      <c r="K292" s="90" t="str">
        <f t="shared" si="15"/>
        <v/>
      </c>
    </row>
    <row r="293" spans="5:11" x14ac:dyDescent="0.15">
      <c r="E293" s="90" t="str">
        <f t="shared" si="14"/>
        <v/>
      </c>
      <c r="K293" s="90" t="str">
        <f t="shared" si="15"/>
        <v/>
      </c>
    </row>
    <row r="294" spans="5:11" x14ac:dyDescent="0.15">
      <c r="E294" s="90" t="str">
        <f t="shared" si="14"/>
        <v/>
      </c>
      <c r="K294" s="90" t="str">
        <f t="shared" si="15"/>
        <v/>
      </c>
    </row>
    <row r="295" spans="5:11" x14ac:dyDescent="0.15">
      <c r="E295" s="90" t="str">
        <f t="shared" si="14"/>
        <v/>
      </c>
      <c r="K295" s="90" t="str">
        <f t="shared" si="15"/>
        <v/>
      </c>
    </row>
    <row r="296" spans="5:11" x14ac:dyDescent="0.15">
      <c r="E296" s="90" t="str">
        <f t="shared" si="14"/>
        <v/>
      </c>
      <c r="K296" s="90" t="str">
        <f t="shared" si="15"/>
        <v/>
      </c>
    </row>
    <row r="297" spans="5:11" x14ac:dyDescent="0.15">
      <c r="E297" s="90" t="str">
        <f t="shared" si="14"/>
        <v/>
      </c>
      <c r="K297" s="90" t="str">
        <f t="shared" si="15"/>
        <v/>
      </c>
    </row>
    <row r="298" spans="5:11" x14ac:dyDescent="0.15">
      <c r="E298" s="90" t="str">
        <f t="shared" si="14"/>
        <v/>
      </c>
      <c r="K298" s="90" t="str">
        <f t="shared" si="15"/>
        <v/>
      </c>
    </row>
    <row r="299" spans="5:11" x14ac:dyDescent="0.15">
      <c r="E299" s="90" t="str">
        <f t="shared" si="14"/>
        <v/>
      </c>
      <c r="K299" s="90" t="str">
        <f t="shared" si="15"/>
        <v/>
      </c>
    </row>
    <row r="300" spans="5:11" x14ac:dyDescent="0.15">
      <c r="E300" s="90" t="str">
        <f t="shared" si="14"/>
        <v/>
      </c>
      <c r="K300" s="90" t="str">
        <f t="shared" si="15"/>
        <v/>
      </c>
    </row>
    <row r="301" spans="5:11" x14ac:dyDescent="0.15">
      <c r="E301" s="90" t="str">
        <f t="shared" si="14"/>
        <v/>
      </c>
      <c r="K301" s="90" t="str">
        <f t="shared" si="15"/>
        <v/>
      </c>
    </row>
    <row r="302" spans="5:11" x14ac:dyDescent="0.15">
      <c r="E302" s="90" t="str">
        <f t="shared" ref="E302:E361" si="16">IF(D302="","",D302+E301)</f>
        <v/>
      </c>
      <c r="K302" s="90" t="str">
        <f t="shared" ref="K302:K365" si="17">IF(J302="","",J302+K301)</f>
        <v/>
      </c>
    </row>
    <row r="303" spans="5:11" x14ac:dyDescent="0.15">
      <c r="E303" s="90" t="str">
        <f t="shared" si="16"/>
        <v/>
      </c>
      <c r="K303" s="90" t="str">
        <f t="shared" si="17"/>
        <v/>
      </c>
    </row>
    <row r="304" spans="5:11" x14ac:dyDescent="0.15">
      <c r="E304" s="90" t="str">
        <f t="shared" si="16"/>
        <v/>
      </c>
      <c r="K304" s="90" t="str">
        <f t="shared" si="17"/>
        <v/>
      </c>
    </row>
    <row r="305" spans="5:11" x14ac:dyDescent="0.15">
      <c r="E305" s="90" t="str">
        <f t="shared" si="16"/>
        <v/>
      </c>
      <c r="K305" s="90" t="str">
        <f t="shared" si="17"/>
        <v/>
      </c>
    </row>
    <row r="306" spans="5:11" x14ac:dyDescent="0.15">
      <c r="E306" s="90" t="str">
        <f t="shared" si="16"/>
        <v/>
      </c>
      <c r="K306" s="90" t="str">
        <f t="shared" si="17"/>
        <v/>
      </c>
    </row>
    <row r="307" spans="5:11" x14ac:dyDescent="0.15">
      <c r="E307" s="90" t="str">
        <f t="shared" si="16"/>
        <v/>
      </c>
      <c r="K307" s="90" t="str">
        <f t="shared" si="17"/>
        <v/>
      </c>
    </row>
    <row r="308" spans="5:11" x14ac:dyDescent="0.15">
      <c r="E308" s="90" t="str">
        <f t="shared" si="16"/>
        <v/>
      </c>
      <c r="K308" s="90" t="str">
        <f t="shared" si="17"/>
        <v/>
      </c>
    </row>
    <row r="309" spans="5:11" x14ac:dyDescent="0.15">
      <c r="E309" s="90" t="str">
        <f t="shared" si="16"/>
        <v/>
      </c>
      <c r="K309" s="90" t="str">
        <f t="shared" si="17"/>
        <v/>
      </c>
    </row>
    <row r="310" spans="5:11" x14ac:dyDescent="0.15">
      <c r="E310" s="90" t="str">
        <f t="shared" si="16"/>
        <v/>
      </c>
      <c r="K310" s="90" t="str">
        <f t="shared" si="17"/>
        <v/>
      </c>
    </row>
    <row r="311" spans="5:11" x14ac:dyDescent="0.15">
      <c r="E311" s="90" t="str">
        <f t="shared" si="16"/>
        <v/>
      </c>
      <c r="K311" s="90" t="str">
        <f t="shared" si="17"/>
        <v/>
      </c>
    </row>
    <row r="312" spans="5:11" x14ac:dyDescent="0.15">
      <c r="E312" s="90" t="str">
        <f t="shared" si="16"/>
        <v/>
      </c>
      <c r="K312" s="90" t="str">
        <f t="shared" si="17"/>
        <v/>
      </c>
    </row>
    <row r="313" spans="5:11" x14ac:dyDescent="0.15">
      <c r="E313" s="90" t="str">
        <f t="shared" si="16"/>
        <v/>
      </c>
      <c r="K313" s="90" t="str">
        <f t="shared" si="17"/>
        <v/>
      </c>
    </row>
    <row r="314" spans="5:11" x14ac:dyDescent="0.15">
      <c r="E314" s="90" t="str">
        <f t="shared" si="16"/>
        <v/>
      </c>
      <c r="K314" s="90" t="str">
        <f t="shared" si="17"/>
        <v/>
      </c>
    </row>
    <row r="315" spans="5:11" x14ac:dyDescent="0.15">
      <c r="E315" s="90" t="str">
        <f t="shared" si="16"/>
        <v/>
      </c>
      <c r="K315" s="90" t="str">
        <f t="shared" si="17"/>
        <v/>
      </c>
    </row>
    <row r="316" spans="5:11" x14ac:dyDescent="0.15">
      <c r="E316" s="90" t="str">
        <f t="shared" si="16"/>
        <v/>
      </c>
      <c r="K316" s="90" t="str">
        <f t="shared" si="17"/>
        <v/>
      </c>
    </row>
    <row r="317" spans="5:11" x14ac:dyDescent="0.15">
      <c r="E317" s="90" t="str">
        <f t="shared" si="16"/>
        <v/>
      </c>
      <c r="K317" s="90" t="str">
        <f t="shared" si="17"/>
        <v/>
      </c>
    </row>
    <row r="318" spans="5:11" x14ac:dyDescent="0.15">
      <c r="E318" s="90" t="str">
        <f t="shared" si="16"/>
        <v/>
      </c>
      <c r="K318" s="90" t="str">
        <f t="shared" si="17"/>
        <v/>
      </c>
    </row>
    <row r="319" spans="5:11" x14ac:dyDescent="0.15">
      <c r="E319" s="90" t="str">
        <f t="shared" si="16"/>
        <v/>
      </c>
      <c r="K319" s="90" t="str">
        <f t="shared" si="17"/>
        <v/>
      </c>
    </row>
    <row r="320" spans="5:11" x14ac:dyDescent="0.15">
      <c r="E320" s="90" t="str">
        <f t="shared" si="16"/>
        <v/>
      </c>
      <c r="K320" s="90" t="str">
        <f t="shared" si="17"/>
        <v/>
      </c>
    </row>
    <row r="321" spans="5:11" x14ac:dyDescent="0.15">
      <c r="E321" s="90" t="str">
        <f t="shared" si="16"/>
        <v/>
      </c>
      <c r="K321" s="90" t="str">
        <f t="shared" si="17"/>
        <v/>
      </c>
    </row>
    <row r="322" spans="5:11" x14ac:dyDescent="0.15">
      <c r="E322" s="90" t="str">
        <f t="shared" si="16"/>
        <v/>
      </c>
      <c r="K322" s="90" t="str">
        <f t="shared" si="17"/>
        <v/>
      </c>
    </row>
    <row r="323" spans="5:11" x14ac:dyDescent="0.15">
      <c r="E323" s="90" t="str">
        <f t="shared" si="16"/>
        <v/>
      </c>
      <c r="K323" s="90" t="str">
        <f t="shared" si="17"/>
        <v/>
      </c>
    </row>
    <row r="324" spans="5:11" x14ac:dyDescent="0.15">
      <c r="E324" s="90" t="str">
        <f t="shared" si="16"/>
        <v/>
      </c>
      <c r="K324" s="90" t="str">
        <f t="shared" si="17"/>
        <v/>
      </c>
    </row>
    <row r="325" spans="5:11" x14ac:dyDescent="0.15">
      <c r="E325" s="90" t="str">
        <f t="shared" si="16"/>
        <v/>
      </c>
      <c r="K325" s="90" t="str">
        <f t="shared" si="17"/>
        <v/>
      </c>
    </row>
    <row r="326" spans="5:11" x14ac:dyDescent="0.15">
      <c r="E326" s="90" t="str">
        <f t="shared" si="16"/>
        <v/>
      </c>
      <c r="K326" s="90" t="str">
        <f t="shared" si="17"/>
        <v/>
      </c>
    </row>
    <row r="327" spans="5:11" x14ac:dyDescent="0.15">
      <c r="E327" s="90" t="str">
        <f t="shared" si="16"/>
        <v/>
      </c>
      <c r="K327" s="90" t="str">
        <f t="shared" si="17"/>
        <v/>
      </c>
    </row>
    <row r="328" spans="5:11" x14ac:dyDescent="0.15">
      <c r="E328" s="90" t="str">
        <f t="shared" si="16"/>
        <v/>
      </c>
      <c r="K328" s="90" t="str">
        <f t="shared" si="17"/>
        <v/>
      </c>
    </row>
    <row r="329" spans="5:11" x14ac:dyDescent="0.15">
      <c r="E329" s="90" t="str">
        <f t="shared" si="16"/>
        <v/>
      </c>
      <c r="K329" s="90" t="str">
        <f t="shared" si="17"/>
        <v/>
      </c>
    </row>
    <row r="330" spans="5:11" x14ac:dyDescent="0.15">
      <c r="E330" s="90" t="str">
        <f t="shared" si="16"/>
        <v/>
      </c>
      <c r="K330" s="90" t="str">
        <f t="shared" si="17"/>
        <v/>
      </c>
    </row>
    <row r="331" spans="5:11" x14ac:dyDescent="0.15">
      <c r="E331" s="90" t="str">
        <f t="shared" si="16"/>
        <v/>
      </c>
      <c r="K331" s="90" t="str">
        <f t="shared" si="17"/>
        <v/>
      </c>
    </row>
    <row r="332" spans="5:11" x14ac:dyDescent="0.15">
      <c r="E332" s="90" t="str">
        <f t="shared" si="16"/>
        <v/>
      </c>
      <c r="K332" s="90" t="str">
        <f t="shared" si="17"/>
        <v/>
      </c>
    </row>
    <row r="333" spans="5:11" x14ac:dyDescent="0.15">
      <c r="E333" s="90" t="str">
        <f t="shared" si="16"/>
        <v/>
      </c>
      <c r="K333" s="90" t="str">
        <f t="shared" si="17"/>
        <v/>
      </c>
    </row>
    <row r="334" spans="5:11" x14ac:dyDescent="0.15">
      <c r="E334" s="90" t="str">
        <f t="shared" si="16"/>
        <v/>
      </c>
      <c r="K334" s="90" t="str">
        <f t="shared" si="17"/>
        <v/>
      </c>
    </row>
    <row r="335" spans="5:11" x14ac:dyDescent="0.15">
      <c r="E335" s="90" t="str">
        <f t="shared" si="16"/>
        <v/>
      </c>
      <c r="K335" s="90" t="str">
        <f t="shared" si="17"/>
        <v/>
      </c>
    </row>
    <row r="336" spans="5: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K362" s="90" t="str">
        <f t="shared" si="17"/>
        <v/>
      </c>
    </row>
    <row r="363" spans="5:11" x14ac:dyDescent="0.15">
      <c r="K363" s="90" t="str">
        <f t="shared" si="17"/>
        <v/>
      </c>
    </row>
    <row r="364" spans="5:11" x14ac:dyDescent="0.15">
      <c r="K364" s="90" t="str">
        <f t="shared" si="17"/>
        <v/>
      </c>
    </row>
    <row r="365" spans="5:11" x14ac:dyDescent="0.15">
      <c r="K365" s="90" t="str">
        <f t="shared" si="17"/>
        <v/>
      </c>
    </row>
    <row r="366" spans="5:11" x14ac:dyDescent="0.15">
      <c r="K366" s="90" t="str">
        <f t="shared" ref="K366:K429" si="18">IF(J366="","",J366+K365)</f>
        <v/>
      </c>
    </row>
    <row r="367" spans="5:11" x14ac:dyDescent="0.15">
      <c r="K367" s="90" t="str">
        <f t="shared" si="18"/>
        <v/>
      </c>
    </row>
    <row r="368" spans="5:11" x14ac:dyDescent="0.15">
      <c r="K368" s="90" t="str">
        <f t="shared" si="18"/>
        <v/>
      </c>
    </row>
    <row r="369" spans="11:11" x14ac:dyDescent="0.15">
      <c r="K369" s="90" t="str">
        <f t="shared" si="18"/>
        <v/>
      </c>
    </row>
    <row r="370" spans="11:11" x14ac:dyDescent="0.15">
      <c r="K370" s="90" t="str">
        <f t="shared" si="18"/>
        <v/>
      </c>
    </row>
    <row r="371" spans="11:11" x14ac:dyDescent="0.15">
      <c r="K371" s="90" t="str">
        <f t="shared" si="18"/>
        <v/>
      </c>
    </row>
    <row r="372" spans="11:11" x14ac:dyDescent="0.15">
      <c r="K372" s="90" t="str">
        <f t="shared" si="18"/>
        <v/>
      </c>
    </row>
    <row r="373" spans="11:11" x14ac:dyDescent="0.15">
      <c r="K373" s="90" t="str">
        <f t="shared" si="18"/>
        <v/>
      </c>
    </row>
    <row r="374" spans="11:11" x14ac:dyDescent="0.15">
      <c r="K374" s="90" t="str">
        <f t="shared" si="18"/>
        <v/>
      </c>
    </row>
    <row r="375" spans="11:11" x14ac:dyDescent="0.15">
      <c r="K375" s="90" t="str">
        <f t="shared" si="18"/>
        <v/>
      </c>
    </row>
    <row r="376" spans="11:11" x14ac:dyDescent="0.15">
      <c r="K376" s="90" t="str">
        <f t="shared" si="18"/>
        <v/>
      </c>
    </row>
    <row r="377" spans="11:11" x14ac:dyDescent="0.15">
      <c r="K377" s="90" t="str">
        <f t="shared" si="18"/>
        <v/>
      </c>
    </row>
    <row r="378" spans="11:11" x14ac:dyDescent="0.15">
      <c r="K378" s="90" t="str">
        <f t="shared" si="18"/>
        <v/>
      </c>
    </row>
    <row r="379" spans="11:11" x14ac:dyDescent="0.15">
      <c r="K379" s="90" t="str">
        <f t="shared" si="18"/>
        <v/>
      </c>
    </row>
    <row r="380" spans="11:11" x14ac:dyDescent="0.15">
      <c r="K380" s="90" t="str">
        <f t="shared" si="18"/>
        <v/>
      </c>
    </row>
    <row r="381" spans="11:11" x14ac:dyDescent="0.15">
      <c r="K381" s="90" t="str">
        <f t="shared" si="18"/>
        <v/>
      </c>
    </row>
    <row r="382" spans="11:11" x14ac:dyDescent="0.15">
      <c r="K382" s="90" t="str">
        <f t="shared" si="18"/>
        <v/>
      </c>
    </row>
    <row r="383" spans="11:11" x14ac:dyDescent="0.15">
      <c r="K383" s="90" t="str">
        <f t="shared" si="18"/>
        <v/>
      </c>
    </row>
    <row r="384" spans="11:11" x14ac:dyDescent="0.15">
      <c r="K384" s="90" t="str">
        <f t="shared" si="18"/>
        <v/>
      </c>
    </row>
    <row r="385" spans="11:11" x14ac:dyDescent="0.15">
      <c r="K385" s="90" t="str">
        <f t="shared" si="18"/>
        <v/>
      </c>
    </row>
    <row r="386" spans="11:11" x14ac:dyDescent="0.15">
      <c r="K386" s="90" t="str">
        <f t="shared" si="18"/>
        <v/>
      </c>
    </row>
    <row r="387" spans="11:11" x14ac:dyDescent="0.15">
      <c r="K387" s="90" t="str">
        <f t="shared" si="18"/>
        <v/>
      </c>
    </row>
    <row r="388" spans="11:11" x14ac:dyDescent="0.15">
      <c r="K388" s="90" t="str">
        <f t="shared" si="18"/>
        <v/>
      </c>
    </row>
    <row r="389" spans="11:11" x14ac:dyDescent="0.15">
      <c r="K389" s="90" t="str">
        <f t="shared" si="18"/>
        <v/>
      </c>
    </row>
    <row r="390" spans="11:11" x14ac:dyDescent="0.15">
      <c r="K390" s="90" t="str">
        <f t="shared" si="18"/>
        <v/>
      </c>
    </row>
    <row r="391" spans="11:11" x14ac:dyDescent="0.15">
      <c r="K391" s="90" t="str">
        <f t="shared" si="18"/>
        <v/>
      </c>
    </row>
    <row r="392" spans="11:11" x14ac:dyDescent="0.15">
      <c r="K392" s="90" t="str">
        <f t="shared" si="18"/>
        <v/>
      </c>
    </row>
    <row r="393" spans="11:11" x14ac:dyDescent="0.15">
      <c r="K393" s="90" t="str">
        <f t="shared" si="18"/>
        <v/>
      </c>
    </row>
    <row r="394" spans="11:11" x14ac:dyDescent="0.15">
      <c r="K394" s="90" t="str">
        <f t="shared" si="18"/>
        <v/>
      </c>
    </row>
    <row r="395" spans="11:11" x14ac:dyDescent="0.15">
      <c r="K395" s="90" t="str">
        <f t="shared" si="18"/>
        <v/>
      </c>
    </row>
    <row r="396" spans="11:11" x14ac:dyDescent="0.15">
      <c r="K396" s="90" t="str">
        <f t="shared" si="18"/>
        <v/>
      </c>
    </row>
    <row r="397" spans="11:11" x14ac:dyDescent="0.15">
      <c r="K397" s="90" t="str">
        <f t="shared" si="18"/>
        <v/>
      </c>
    </row>
    <row r="398" spans="11:11" x14ac:dyDescent="0.15">
      <c r="K398" s="90" t="str">
        <f t="shared" si="18"/>
        <v/>
      </c>
    </row>
    <row r="399" spans="11:11" x14ac:dyDescent="0.15">
      <c r="K399" s="90" t="str">
        <f t="shared" si="18"/>
        <v/>
      </c>
    </row>
    <row r="400" spans="11: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ref="K430:K441" si="19">IF(J430="","",J430+K429)</f>
        <v/>
      </c>
    </row>
    <row r="431" spans="11:11" x14ac:dyDescent="0.15">
      <c r="K431" s="90" t="str">
        <f t="shared" si="19"/>
        <v/>
      </c>
    </row>
    <row r="432" spans="11:11" x14ac:dyDescent="0.15">
      <c r="K432" s="90" t="str">
        <f t="shared" si="19"/>
        <v/>
      </c>
    </row>
    <row r="433" spans="11:11" x14ac:dyDescent="0.15">
      <c r="K433" s="90" t="str">
        <f t="shared" si="19"/>
        <v/>
      </c>
    </row>
    <row r="434" spans="11:11" x14ac:dyDescent="0.15">
      <c r="K434" s="90" t="str">
        <f t="shared" si="19"/>
        <v/>
      </c>
    </row>
    <row r="435" spans="11:11" x14ac:dyDescent="0.15">
      <c r="K435" s="90" t="str">
        <f t="shared" si="19"/>
        <v/>
      </c>
    </row>
    <row r="436" spans="11:11" x14ac:dyDescent="0.15">
      <c r="K436" s="90" t="str">
        <f t="shared" si="19"/>
        <v/>
      </c>
    </row>
    <row r="437" spans="11:11" x14ac:dyDescent="0.15">
      <c r="K437" s="90" t="str">
        <f t="shared" si="19"/>
        <v/>
      </c>
    </row>
    <row r="438" spans="11:11" x14ac:dyDescent="0.15">
      <c r="K438" s="90" t="str">
        <f t="shared" si="19"/>
        <v/>
      </c>
    </row>
    <row r="439" spans="11:11" x14ac:dyDescent="0.15">
      <c r="K439" s="90" t="str">
        <f t="shared" si="19"/>
        <v/>
      </c>
    </row>
    <row r="440" spans="11:11" x14ac:dyDescent="0.15">
      <c r="K440" s="90" t="str">
        <f t="shared" si="19"/>
        <v/>
      </c>
    </row>
    <row r="441" spans="11:11" x14ac:dyDescent="0.15">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Rika Okumura</cp:lastModifiedBy>
  <cp:lastPrinted>2025-05-31T10:25:45Z</cp:lastPrinted>
  <dcterms:created xsi:type="dcterms:W3CDTF">2015-08-07T01:09:50Z</dcterms:created>
  <dcterms:modified xsi:type="dcterms:W3CDTF">2025-10-08T09:23:48Z</dcterms:modified>
</cp:coreProperties>
</file>